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7226"/>
  <workbookPr autoCompressPictures="0"/>
  <bookViews>
    <workbookView xWindow="7740" yWindow="500" windowWidth="21100" windowHeight="24540" firstSheet="1" activeTab="1"/>
  </bookViews>
  <sheets>
    <sheet name="Final individual result (print)" sheetId="12" r:id="rId1"/>
    <sheet name="Final individual results" sheetId="2" r:id="rId2"/>
    <sheet name="Final group results" sheetId="10" r:id="rId3"/>
    <sheet name="Group results" sheetId="8" r:id="rId4"/>
    <sheet name="Individual results" sheetId="11" r:id="rId5"/>
    <sheet name="TDC DATA RED" sheetId="3" r:id="rId6"/>
    <sheet name="TDC DATA BLUE" sheetId="4" r:id="rId7"/>
  </sheets>
  <definedNames>
    <definedName name="_xlnm._FilterDatabase" localSheetId="0" hidden="1">'Final individual result (print)'!$B$5:$G$221</definedName>
    <definedName name="_xlnm._FilterDatabase" localSheetId="1" hidden="1">'Final individual results'!$B$5:$J$221</definedName>
    <definedName name="_xlnm._FilterDatabase" localSheetId="4" hidden="1">'Individual results'!$A$1:$M$216</definedName>
    <definedName name="_xlnm.Print_Area" localSheetId="0">'Final individual result (print)'!$A$1:$J$221</definedName>
    <definedName name="_xlnm.Print_Area" localSheetId="1">'Final individual results'!$A$1:$M$221</definedName>
  </definedNames>
  <calcPr calcId="140001" concurrentCalc="0"/>
  <pivotCaches>
    <pivotCache cacheId="6" r:id="rId8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5" i="10" l="1"/>
  <c r="B36" i="10"/>
  <c r="B37" i="10"/>
  <c r="B38" i="10"/>
  <c r="B10" i="10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5" i="10"/>
  <c r="B6" i="10"/>
  <c r="B7" i="10"/>
  <c r="G10" i="8"/>
  <c r="F142" i="8"/>
  <c r="G147" i="8"/>
  <c r="F147" i="8"/>
  <c r="G152" i="8"/>
  <c r="F152" i="8"/>
  <c r="F157" i="8"/>
  <c r="F162" i="8"/>
  <c r="G167" i="8"/>
  <c r="F167" i="8"/>
  <c r="G172" i="8"/>
  <c r="F172" i="8"/>
  <c r="F177" i="8"/>
  <c r="F182" i="8"/>
  <c r="F187" i="8"/>
  <c r="G189" i="8"/>
  <c r="F189" i="8"/>
  <c r="F194" i="8"/>
  <c r="F199" i="8"/>
  <c r="F203" i="8"/>
  <c r="G206" i="8"/>
  <c r="F206" i="8"/>
  <c r="F211" i="8"/>
  <c r="F215" i="8"/>
  <c r="G217" i="8"/>
  <c r="F217" i="8"/>
  <c r="F222" i="8"/>
  <c r="F227" i="8"/>
  <c r="F230" i="8"/>
  <c r="G234" i="8"/>
  <c r="F234" i="8"/>
  <c r="G238" i="8"/>
  <c r="F238" i="8"/>
  <c r="F242" i="8"/>
  <c r="F247" i="8"/>
  <c r="F252" i="8"/>
  <c r="G254" i="8"/>
  <c r="F254" i="8"/>
  <c r="G258" i="8"/>
  <c r="F258" i="8"/>
  <c r="G263" i="8"/>
  <c r="F263" i="8"/>
  <c r="F267" i="8"/>
  <c r="F272" i="8"/>
  <c r="F274" i="8"/>
  <c r="F276" i="8"/>
  <c r="F278" i="8"/>
  <c r="F282" i="8"/>
  <c r="F285" i="8"/>
  <c r="G142" i="8"/>
  <c r="G162" i="8"/>
  <c r="G194" i="8"/>
  <c r="G137" i="8"/>
  <c r="F137" i="8"/>
  <c r="G132" i="8"/>
  <c r="F132" i="8"/>
  <c r="G127" i="8"/>
  <c r="F127" i="8"/>
  <c r="F124" i="8"/>
  <c r="F119" i="8"/>
  <c r="G114" i="8"/>
  <c r="F114" i="8"/>
  <c r="G109" i="8"/>
  <c r="F109" i="8"/>
  <c r="G104" i="8"/>
  <c r="F104" i="8"/>
  <c r="F102" i="8"/>
  <c r="G97" i="8"/>
  <c r="F97" i="8"/>
  <c r="F92" i="8"/>
  <c r="F90" i="8"/>
  <c r="F85" i="8"/>
  <c r="F80" i="8"/>
  <c r="F75" i="8"/>
  <c r="F70" i="8"/>
  <c r="F66" i="8"/>
  <c r="G40" i="8"/>
  <c r="F61" i="8"/>
  <c r="G56" i="8"/>
  <c r="F56" i="8"/>
  <c r="F51" i="8"/>
  <c r="G5" i="8"/>
  <c r="G35" i="8"/>
  <c r="G15" i="8"/>
  <c r="F45" i="8"/>
  <c r="F40" i="8"/>
  <c r="F35" i="8"/>
  <c r="F30" i="8"/>
  <c r="F25" i="8"/>
  <c r="F20" i="8"/>
  <c r="F15" i="8"/>
  <c r="F10" i="8"/>
  <c r="F5" i="8"/>
  <c r="A3" i="11"/>
  <c r="A4" i="11"/>
  <c r="A5" i="11"/>
  <c r="A6" i="11"/>
  <c r="A7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37" i="11"/>
  <c r="A38" i="11"/>
  <c r="A39" i="11"/>
  <c r="A40" i="11"/>
  <c r="A41" i="11"/>
  <c r="A42" i="11"/>
  <c r="A43" i="11"/>
  <c r="A44" i="11"/>
  <c r="A45" i="11"/>
  <c r="A46" i="11"/>
  <c r="A47" i="11"/>
  <c r="A48" i="11"/>
  <c r="A49" i="11"/>
  <c r="A50" i="11"/>
  <c r="A51" i="11"/>
  <c r="A52" i="11"/>
  <c r="A53" i="11"/>
  <c r="A54" i="11"/>
  <c r="A55" i="11"/>
  <c r="A56" i="11"/>
  <c r="A57" i="11"/>
  <c r="A58" i="11"/>
  <c r="A59" i="11"/>
  <c r="A60" i="11"/>
  <c r="A61" i="11"/>
  <c r="A62" i="11"/>
  <c r="A63" i="11"/>
  <c r="A64" i="11"/>
  <c r="A65" i="11"/>
  <c r="A66" i="11"/>
  <c r="A67" i="11"/>
  <c r="A68" i="11"/>
  <c r="A69" i="11"/>
  <c r="A70" i="11"/>
  <c r="A71" i="11"/>
  <c r="A72" i="11"/>
  <c r="A73" i="11"/>
  <c r="A74" i="11"/>
  <c r="A75" i="11"/>
  <c r="A76" i="11"/>
  <c r="A77" i="11"/>
  <c r="A78" i="11"/>
  <c r="A79" i="11"/>
  <c r="A80" i="11"/>
  <c r="A81" i="11"/>
  <c r="A82" i="11"/>
  <c r="A83" i="11"/>
  <c r="A84" i="11"/>
  <c r="A85" i="11"/>
  <c r="A86" i="11"/>
  <c r="A87" i="11"/>
  <c r="A88" i="11"/>
  <c r="A89" i="11"/>
  <c r="A90" i="11"/>
  <c r="A91" i="11"/>
  <c r="A92" i="11"/>
  <c r="A93" i="11"/>
  <c r="A94" i="11"/>
  <c r="A95" i="11"/>
  <c r="A96" i="11"/>
  <c r="A97" i="11"/>
  <c r="A98" i="11"/>
  <c r="A99" i="11"/>
  <c r="A100" i="11"/>
  <c r="A101" i="11"/>
  <c r="A102" i="11"/>
  <c r="A103" i="11"/>
  <c r="A104" i="11"/>
  <c r="A105" i="11"/>
  <c r="A106" i="11"/>
  <c r="A107" i="11"/>
  <c r="A108" i="11"/>
  <c r="A109" i="11"/>
  <c r="A110" i="11"/>
  <c r="A111" i="11"/>
  <c r="A112" i="11"/>
  <c r="A113" i="11"/>
  <c r="A114" i="11"/>
  <c r="A115" i="11"/>
  <c r="A116" i="11"/>
  <c r="A117" i="11"/>
  <c r="A118" i="11"/>
  <c r="A119" i="11"/>
  <c r="A120" i="11"/>
  <c r="A121" i="11"/>
  <c r="A122" i="11"/>
  <c r="A123" i="11"/>
  <c r="A124" i="11"/>
  <c r="A125" i="11"/>
  <c r="A126" i="11"/>
  <c r="A127" i="11"/>
  <c r="A128" i="11"/>
  <c r="A129" i="11"/>
  <c r="A130" i="11"/>
  <c r="A131" i="11"/>
  <c r="A132" i="11"/>
  <c r="A133" i="11"/>
  <c r="A134" i="11"/>
  <c r="A135" i="11"/>
  <c r="A136" i="11"/>
  <c r="A137" i="11"/>
  <c r="A138" i="11"/>
  <c r="A139" i="11"/>
  <c r="A140" i="11"/>
  <c r="A141" i="11"/>
  <c r="A142" i="11"/>
  <c r="A143" i="11"/>
  <c r="A144" i="11"/>
  <c r="A145" i="11"/>
  <c r="A146" i="11"/>
  <c r="A147" i="11"/>
  <c r="A148" i="11"/>
  <c r="A149" i="11"/>
  <c r="A150" i="11"/>
  <c r="A151" i="11"/>
  <c r="A152" i="11"/>
  <c r="A153" i="11"/>
  <c r="A154" i="11"/>
  <c r="A155" i="11"/>
  <c r="A156" i="11"/>
  <c r="A157" i="11"/>
  <c r="A158" i="11"/>
  <c r="M40" i="11"/>
  <c r="M5" i="11"/>
  <c r="M14" i="11"/>
  <c r="M31" i="11"/>
  <c r="M77" i="11"/>
  <c r="M39" i="11"/>
  <c r="M38" i="11"/>
  <c r="M29" i="11"/>
  <c r="M30" i="11"/>
  <c r="M15" i="11"/>
  <c r="M33" i="11"/>
  <c r="M76" i="11"/>
  <c r="M44" i="11"/>
  <c r="M51" i="11"/>
  <c r="M128" i="11"/>
  <c r="M59" i="11"/>
  <c r="M157" i="11"/>
  <c r="M9" i="11"/>
  <c r="M10" i="11"/>
  <c r="M61" i="11"/>
  <c r="M79" i="11"/>
  <c r="M112" i="11"/>
  <c r="M80" i="11"/>
  <c r="M25" i="11"/>
  <c r="M53" i="11"/>
  <c r="M4" i="11"/>
  <c r="M68" i="11"/>
  <c r="M132" i="11"/>
  <c r="M83" i="11"/>
  <c r="M26" i="11"/>
  <c r="M49" i="11"/>
  <c r="M16" i="11"/>
  <c r="M102" i="11"/>
  <c r="M23" i="11"/>
  <c r="M98" i="11"/>
  <c r="M56" i="11"/>
  <c r="M50" i="11"/>
  <c r="M2" i="11"/>
  <c r="M48" i="11"/>
  <c r="M11" i="11"/>
  <c r="M20" i="11"/>
  <c r="M43" i="11"/>
  <c r="M6" i="11"/>
  <c r="M28" i="11"/>
  <c r="M73" i="11"/>
  <c r="M21" i="11"/>
  <c r="M45" i="11"/>
  <c r="M107" i="11"/>
  <c r="M8" i="11"/>
  <c r="M7" i="11"/>
  <c r="M41" i="11"/>
  <c r="M22" i="11"/>
  <c r="M24" i="11"/>
  <c r="M70" i="11"/>
  <c r="M72" i="11"/>
  <c r="M35" i="11"/>
  <c r="M75" i="11"/>
  <c r="M18" i="11"/>
  <c r="M3" i="11"/>
  <c r="M37" i="11"/>
  <c r="M47" i="11"/>
  <c r="M13" i="11"/>
  <c r="M90" i="11"/>
  <c r="M125" i="11"/>
  <c r="M60" i="11"/>
  <c r="M12" i="11"/>
  <c r="M131" i="11"/>
  <c r="M130" i="11"/>
  <c r="M36" i="11"/>
  <c r="M110" i="11"/>
  <c r="M88" i="11"/>
  <c r="M148" i="11"/>
  <c r="M122" i="11"/>
  <c r="M124" i="11"/>
  <c r="M145" i="11"/>
  <c r="M147" i="11"/>
  <c r="M140" i="11"/>
  <c r="M101" i="11"/>
  <c r="M114" i="11"/>
  <c r="M32" i="11"/>
  <c r="M139" i="11"/>
  <c r="M142" i="11"/>
  <c r="M116" i="11"/>
  <c r="M97" i="11"/>
  <c r="M54" i="11"/>
  <c r="M62" i="11"/>
  <c r="M66" i="11"/>
  <c r="M100" i="11"/>
  <c r="M57" i="11"/>
  <c r="M137" i="11"/>
  <c r="M63" i="11"/>
  <c r="M129" i="11"/>
  <c r="M106" i="11"/>
  <c r="M84" i="11"/>
  <c r="M108" i="11"/>
  <c r="M136" i="11"/>
  <c r="M146" i="11"/>
  <c r="M153" i="11"/>
  <c r="M156" i="11"/>
  <c r="M150" i="11"/>
  <c r="M87" i="11"/>
  <c r="M151" i="11"/>
  <c r="M141" i="11"/>
  <c r="M144" i="11"/>
  <c r="M133" i="11"/>
  <c r="M104" i="11"/>
  <c r="M121" i="11"/>
  <c r="M149" i="11"/>
  <c r="M99" i="11"/>
  <c r="M118" i="11"/>
  <c r="M92" i="11"/>
  <c r="M65" i="11"/>
  <c r="M113" i="11"/>
  <c r="M91" i="11"/>
  <c r="M71" i="11"/>
  <c r="M95" i="11"/>
  <c r="M85" i="11"/>
  <c r="M58" i="11"/>
  <c r="M94" i="11"/>
  <c r="M34" i="11"/>
  <c r="M82" i="11"/>
  <c r="M81" i="11"/>
  <c r="M78" i="11"/>
  <c r="M126" i="11"/>
  <c r="M17" i="11"/>
  <c r="M42" i="11"/>
  <c r="M93" i="11"/>
  <c r="M67" i="11"/>
  <c r="M96" i="11"/>
  <c r="M86" i="11"/>
  <c r="M74" i="11"/>
  <c r="M52" i="11"/>
  <c r="M127" i="11"/>
  <c r="M117" i="11"/>
  <c r="M69" i="11"/>
  <c r="M135" i="11"/>
  <c r="M27" i="11"/>
  <c r="M105" i="11"/>
  <c r="M55" i="11"/>
  <c r="M115" i="11"/>
  <c r="M103" i="11"/>
  <c r="M158" i="11"/>
  <c r="M64" i="11"/>
  <c r="M119" i="11"/>
  <c r="M143" i="11"/>
  <c r="M154" i="11"/>
  <c r="M138" i="11"/>
  <c r="M152" i="11"/>
  <c r="M111" i="11"/>
  <c r="M109" i="11"/>
  <c r="M120" i="11"/>
  <c r="M134" i="11"/>
  <c r="M123" i="11"/>
  <c r="M89" i="11"/>
  <c r="M155" i="11"/>
  <c r="M19" i="11"/>
  <c r="M46" i="11"/>
  <c r="G119" i="8"/>
  <c r="G92" i="8"/>
  <c r="G75" i="8"/>
  <c r="G70" i="8"/>
  <c r="G51" i="8"/>
  <c r="G30" i="8"/>
  <c r="G25" i="8"/>
  <c r="G20" i="8"/>
</calcChain>
</file>

<file path=xl/sharedStrings.xml><?xml version="1.0" encoding="utf-8"?>
<sst xmlns="http://schemas.openxmlformats.org/spreadsheetml/2006/main" count="5474" uniqueCount="353">
  <si>
    <t>Gender</t>
  </si>
  <si>
    <t>Discipline</t>
  </si>
  <si>
    <t>M</t>
  </si>
  <si>
    <t>FALSE</t>
  </si>
  <si>
    <t>TRUE</t>
  </si>
  <si>
    <t>Hicksons A</t>
  </si>
  <si>
    <t>Sean Cameron</t>
  </si>
  <si>
    <t>Anne Sandeman</t>
  </si>
  <si>
    <t>F</t>
  </si>
  <si>
    <t>McCullough Robertson A</t>
  </si>
  <si>
    <t>Andrew Wallis</t>
  </si>
  <si>
    <t>Jeremy Perier</t>
  </si>
  <si>
    <t>Ben Fisher</t>
  </si>
  <si>
    <t>Richard Bullock</t>
  </si>
  <si>
    <t>Raphael Perla</t>
  </si>
  <si>
    <t>Clayton Utz A</t>
  </si>
  <si>
    <t>Ashurst A</t>
  </si>
  <si>
    <t>Ashurst B</t>
  </si>
  <si>
    <t>Molly Snaith</t>
  </si>
  <si>
    <t>Ryan Thorne</t>
  </si>
  <si>
    <t>Morgan Campbell</t>
  </si>
  <si>
    <t>Peter McCarthy</t>
  </si>
  <si>
    <t>Ashurst C</t>
  </si>
  <si>
    <t>Team Chow A</t>
  </si>
  <si>
    <t>Ashurst D</t>
  </si>
  <si>
    <t>Scarlet Reid</t>
  </si>
  <si>
    <t>Michael Bampton</t>
  </si>
  <si>
    <t>Bronwyn Maynard</t>
  </si>
  <si>
    <t>Julia Roy</t>
  </si>
  <si>
    <t>Hicksons B</t>
  </si>
  <si>
    <t>Rod Cameron</t>
  </si>
  <si>
    <t>Christopher Chow</t>
  </si>
  <si>
    <t>Lachlan Williams</t>
  </si>
  <si>
    <t>Hicksons C</t>
  </si>
  <si>
    <t>Marc Ward</t>
  </si>
  <si>
    <t>McCullough Robertson B</t>
  </si>
  <si>
    <t>Eliza Humble</t>
  </si>
  <si>
    <t>Jeremy Munce</t>
  </si>
  <si>
    <t>Nathan Roberts</t>
  </si>
  <si>
    <t>Clayton Utz C</t>
  </si>
  <si>
    <t>Clayton Utz D</t>
  </si>
  <si>
    <t>Clayton Utz B</t>
  </si>
  <si>
    <t>Emma Reilly</t>
  </si>
  <si>
    <t>Jason Munstermann</t>
  </si>
  <si>
    <t>Chris Nielsen</t>
  </si>
  <si>
    <t>Name</t>
  </si>
  <si>
    <t>Full team name</t>
  </si>
  <si>
    <t>Team (A-G)</t>
  </si>
  <si>
    <t>Age 50+</t>
  </si>
  <si>
    <t>Composite Team?</t>
  </si>
  <si>
    <t>25 or less partners?</t>
  </si>
  <si>
    <t xml:space="preserve">Bib </t>
  </si>
  <si>
    <t>Ski Racer</t>
  </si>
  <si>
    <t>A</t>
  </si>
  <si>
    <t>Board Racer</t>
  </si>
  <si>
    <t>Rachel Walker</t>
  </si>
  <si>
    <t>Frazer Hunt</t>
  </si>
  <si>
    <t>Angus Morris</t>
  </si>
  <si>
    <t>John Marshall</t>
  </si>
  <si>
    <t>Todd Alexis</t>
  </si>
  <si>
    <t>Jake Connellan</t>
  </si>
  <si>
    <t>Bill Reid</t>
  </si>
  <si>
    <t>Stuart Macnaughton</t>
  </si>
  <si>
    <t>Joshua Knuckey</t>
  </si>
  <si>
    <t>Owen Hayford</t>
  </si>
  <si>
    <t>Frank Bannon</t>
  </si>
  <si>
    <t>DLA Piper A</t>
  </si>
  <si>
    <t>James McCarthy</t>
  </si>
  <si>
    <t>Allan Flick</t>
  </si>
  <si>
    <t>Nicole Maddocks</t>
  </si>
  <si>
    <t>Geoffrey Connellan</t>
  </si>
  <si>
    <t>Nick Beresford-Wylie</t>
  </si>
  <si>
    <t>Lucinda Steggles</t>
  </si>
  <si>
    <t>B</t>
  </si>
  <si>
    <t>Tim Chiang</t>
  </si>
  <si>
    <t>DLA Piper B</t>
  </si>
  <si>
    <t>D</t>
  </si>
  <si>
    <t>Will Doyle</t>
  </si>
  <si>
    <t>Matthew Hundt</t>
  </si>
  <si>
    <t>Karmen Gallegos</t>
  </si>
  <si>
    <t>C</t>
  </si>
  <si>
    <t>David McIntosh</t>
  </si>
  <si>
    <t>DLA Piper D</t>
  </si>
  <si>
    <t>Zac Thorneycroft</t>
  </si>
  <si>
    <t>Adam Firth</t>
  </si>
  <si>
    <t>Dalyna Khong</t>
  </si>
  <si>
    <t>Ashurst E</t>
  </si>
  <si>
    <t>E</t>
  </si>
  <si>
    <t>Scott Moloney</t>
  </si>
  <si>
    <t>Tae Royle</t>
  </si>
  <si>
    <t>Ed Carroll</t>
  </si>
  <si>
    <t>Jack Handford</t>
  </si>
  <si>
    <t>Jordan Clitheroe</t>
  </si>
  <si>
    <t>John Markos</t>
  </si>
  <si>
    <t>Albert Khouri</t>
  </si>
  <si>
    <t>Greg Williams</t>
  </si>
  <si>
    <t>DLA Piper C</t>
  </si>
  <si>
    <t>Lovelle D'Souza</t>
  </si>
  <si>
    <t>Trevor Ho</t>
  </si>
  <si>
    <t>Alex Rees</t>
  </si>
  <si>
    <t>Doug Thompson</t>
  </si>
  <si>
    <t>Patrick Weller</t>
  </si>
  <si>
    <t>John Karantonis</t>
  </si>
  <si>
    <t>Luke Vincent</t>
  </si>
  <si>
    <t>Lauren Armstrong</t>
  </si>
  <si>
    <t>Nathan Jessup</t>
  </si>
  <si>
    <t>Andrew Scully</t>
  </si>
  <si>
    <t>James Southee</t>
  </si>
  <si>
    <t>Freddie Gollan</t>
  </si>
  <si>
    <t>Hicksons D</t>
  </si>
  <si>
    <t>Cara McKenna</t>
  </si>
  <si>
    <t>Adam Foreman</t>
  </si>
  <si>
    <t>Hannah Kimber</t>
  </si>
  <si>
    <t>Sophie Walden</t>
  </si>
  <si>
    <t>Hicksons E</t>
  </si>
  <si>
    <t>Jack Guthrie</t>
  </si>
  <si>
    <t>Combined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</si>
  <si>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</si>
  <si>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</si>
  <si>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</si>
  <si>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</si>
  <si>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</si>
  <si>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</si>
  <si>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</si>
  <si>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</si>
  <si>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</si>
  <si>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</si>
  <si>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</si>
  <si>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</si>
  <si>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DNS</t>
  </si>
  <si>
    <t>DNF</t>
  </si>
  <si>
    <t>Place</t>
  </si>
  <si>
    <t>Row Labels</t>
  </si>
  <si>
    <t>Grand Total</t>
  </si>
  <si>
    <t>Values</t>
  </si>
  <si>
    <t xml:space="preserve">                   Individual Race Results</t>
  </si>
  <si>
    <t>Blue run</t>
  </si>
  <si>
    <t>Red run</t>
  </si>
  <si>
    <t>Sum of Blue run</t>
  </si>
  <si>
    <t>Sum of Red run</t>
  </si>
  <si>
    <t>Team Name</t>
  </si>
  <si>
    <t>Team Score*</t>
  </si>
  <si>
    <t>DQ</t>
  </si>
  <si>
    <t>1st</t>
  </si>
  <si>
    <t>2nd</t>
  </si>
  <si>
    <t>3rd</t>
  </si>
  <si>
    <t>* Sum of the top 6 race times</t>
  </si>
  <si>
    <t>Blue Course</t>
  </si>
  <si>
    <t>BIB</t>
  </si>
  <si>
    <t>Red Course</t>
  </si>
  <si>
    <t>Bib Number</t>
  </si>
  <si>
    <t>Skier or Boarder?</t>
  </si>
  <si>
    <t>Sex</t>
  </si>
  <si>
    <t>Allens A</t>
  </si>
  <si>
    <t>HDY A</t>
  </si>
  <si>
    <t>Jonathon Bland</t>
  </si>
  <si>
    <t>Daniel Abadee</t>
  </si>
  <si>
    <t>Louise Cantrill</t>
  </si>
  <si>
    <t>Miranda Scott</t>
  </si>
  <si>
    <t>Bronti Ness</t>
  </si>
  <si>
    <t>Moray and Agnew A</t>
  </si>
  <si>
    <t>Joel Palte</t>
  </si>
  <si>
    <t>Christopher Dennett</t>
  </si>
  <si>
    <t>Katy Rowbotham</t>
  </si>
  <si>
    <t>HDY Composite A</t>
  </si>
  <si>
    <t>The Mooseman A</t>
  </si>
  <si>
    <t xml:space="preserve">Jarrod Covington </t>
  </si>
  <si>
    <t>Moray and Agnew Composite A</t>
  </si>
  <si>
    <t>Michael Burns</t>
  </si>
  <si>
    <t>David O'Connor</t>
  </si>
  <si>
    <t>Melysha Turnbull</t>
  </si>
  <si>
    <t>Team WOW A</t>
  </si>
  <si>
    <t>Martin Fung</t>
  </si>
  <si>
    <t>Gabriella Ritchie</t>
  </si>
  <si>
    <t>Thomas Bramah</t>
  </si>
  <si>
    <t>Will McCullough</t>
  </si>
  <si>
    <t>Sixth Floor Selborne Wentworth Chambers A</t>
  </si>
  <si>
    <t>Montgomery Advisory A</t>
  </si>
  <si>
    <t>Krissy Griffin</t>
  </si>
  <si>
    <t>Rob Davies</t>
  </si>
  <si>
    <t>Shine Wong</t>
  </si>
  <si>
    <t>Westpac A</t>
  </si>
  <si>
    <t>Alexandra Glover</t>
  </si>
  <si>
    <t>Minter Ellison A</t>
  </si>
  <si>
    <t>Zoe Fitzpatrick</t>
  </si>
  <si>
    <t>KWM A</t>
  </si>
  <si>
    <t>Elouise Blunt</t>
  </si>
  <si>
    <t>Tristan Dimmock</t>
  </si>
  <si>
    <t>Linda Kelleher</t>
  </si>
  <si>
    <t>Sam Monk</t>
  </si>
  <si>
    <t>Gadens A</t>
  </si>
  <si>
    <t xml:space="preserve">Thomas Jalland </t>
  </si>
  <si>
    <t>Tessa Cook</t>
  </si>
  <si>
    <t xml:space="preserve">Georgia Quick </t>
  </si>
  <si>
    <t>Camilla Clemente</t>
  </si>
  <si>
    <t>Sarah Winter-Irving</t>
  </si>
  <si>
    <t>Sparke Helmore Lawyers A</t>
  </si>
  <si>
    <t>Mills Oakley A</t>
  </si>
  <si>
    <t>Verity Scandrett</t>
  </si>
  <si>
    <t>Tim L'Orange</t>
  </si>
  <si>
    <t>Sarah Love</t>
  </si>
  <si>
    <t>Sparke Helmore Composite A</t>
  </si>
  <si>
    <t>Anand Sundaraj</t>
  </si>
  <si>
    <t>Whittens &amp; McKeough A</t>
  </si>
  <si>
    <t>Alistair McKeough</t>
  </si>
  <si>
    <t>Jonathan Stephens</t>
  </si>
  <si>
    <t>David Hwang</t>
  </si>
  <si>
    <t>Olimpia Pawlowski</t>
  </si>
  <si>
    <t>AMP Legal A</t>
  </si>
  <si>
    <t xml:space="preserve">Nick Olsen </t>
  </si>
  <si>
    <t xml:space="preserve">Ski Racer </t>
  </si>
  <si>
    <t xml:space="preserve">Larissa Cook </t>
  </si>
  <si>
    <t>Sean Russell</t>
  </si>
  <si>
    <t>Ashurst Brisbane A</t>
  </si>
  <si>
    <t>Sam Gray</t>
  </si>
  <si>
    <t>Roger Marshall</t>
  </si>
  <si>
    <t>Beckley Marshall Legal/GFWC A</t>
  </si>
  <si>
    <t>Dwana Walsh</t>
  </si>
  <si>
    <t>Belinda Marshall</t>
  </si>
  <si>
    <t>Paul Deschamps</t>
  </si>
  <si>
    <t>Penelope Wass</t>
  </si>
  <si>
    <t>Sixth Floor Selborne Wentworth Chambers Composite A</t>
  </si>
  <si>
    <t>Suren Goonewardena</t>
  </si>
  <si>
    <t>Non-Racer</t>
  </si>
  <si>
    <t>Montgomery Advisory N/A</t>
  </si>
  <si>
    <t>N/A</t>
  </si>
  <si>
    <t>Edward Osborne</t>
  </si>
  <si>
    <t>Catherine Gleeson</t>
  </si>
  <si>
    <t>Tony McQuillen</t>
  </si>
  <si>
    <t>Level 8 Windeyer Chambers A</t>
  </si>
  <si>
    <t>Ada Ko</t>
  </si>
  <si>
    <t>Team WOW B</t>
  </si>
  <si>
    <t>Charmaine Lam</t>
  </si>
  <si>
    <t>KWM D</t>
  </si>
  <si>
    <t>Moray and Agnew C</t>
  </si>
  <si>
    <t>Patrick Delaney</t>
  </si>
  <si>
    <t>Lily Sher</t>
  </si>
  <si>
    <t>Tess Grieve</t>
  </si>
  <si>
    <t>Raisa Aniversario</t>
  </si>
  <si>
    <t>Ashleigh Kable</t>
  </si>
  <si>
    <t>Philip Cowdery</t>
  </si>
  <si>
    <t>Sam Duncan</t>
  </si>
  <si>
    <t>KWM B</t>
  </si>
  <si>
    <t>Chris Markezinis</t>
  </si>
  <si>
    <t>KWM C</t>
  </si>
  <si>
    <t>David Rosen</t>
  </si>
  <si>
    <t>Helen Dyer</t>
  </si>
  <si>
    <t>John Smidmore</t>
  </si>
  <si>
    <t>Marina Lauer</t>
  </si>
  <si>
    <t>Angela Chen</t>
  </si>
  <si>
    <t>Melissa Yeo</t>
  </si>
  <si>
    <t>Rob Humphries</t>
  </si>
  <si>
    <t>Imogen Loxton</t>
  </si>
  <si>
    <t>Robbie Vorbach</t>
  </si>
  <si>
    <t>Sparke Helmore Lawyers C</t>
  </si>
  <si>
    <t>Mrith Shanker</t>
  </si>
  <si>
    <t>Allens C</t>
  </si>
  <si>
    <t>Elizabeth Docker</t>
  </si>
  <si>
    <t>Natalie Goodall</t>
  </si>
  <si>
    <t>Grant Parker</t>
  </si>
  <si>
    <t>Tom Kavanagh</t>
  </si>
  <si>
    <t>Emily Leemhuis</t>
  </si>
  <si>
    <t>Moray and Agnew E</t>
  </si>
  <si>
    <t>Chris Lisica</t>
  </si>
  <si>
    <t>Samantha Palmer</t>
  </si>
  <si>
    <t>Sophie Bogard</t>
  </si>
  <si>
    <t>Scott McDonald</t>
  </si>
  <si>
    <t>Emily Bluett</t>
  </si>
  <si>
    <t>Sian McLachlan</t>
  </si>
  <si>
    <t>Kelsey Davis</t>
  </si>
  <si>
    <t>Danika Nichols</t>
  </si>
  <si>
    <t>Catherine Pittaway</t>
  </si>
  <si>
    <t>Taylor Macdonald</t>
  </si>
  <si>
    <t>DLA Piper E</t>
  </si>
  <si>
    <t>Priscilla Hejtmanek</t>
  </si>
  <si>
    <t>Shannon McCarthy</t>
  </si>
  <si>
    <t>Liz Buggy</t>
  </si>
  <si>
    <t>Mills Oakley B</t>
  </si>
  <si>
    <t>Dolapo Oshin</t>
  </si>
  <si>
    <t>Jonathon Donald</t>
  </si>
  <si>
    <t xml:space="preserve">David Gilham </t>
  </si>
  <si>
    <t>Gabrielle Bleakley</t>
  </si>
  <si>
    <t>Tiffany McLean</t>
  </si>
  <si>
    <t>Gadens B</t>
  </si>
  <si>
    <t>Marco Ottaviano</t>
  </si>
  <si>
    <t>Katherine O'Regan</t>
  </si>
  <si>
    <t>William Thompson</t>
  </si>
  <si>
    <t>Lauren Crossman</t>
  </si>
  <si>
    <t>Lilly Story</t>
  </si>
  <si>
    <t>Amelia Crawford</t>
  </si>
  <si>
    <t>Harry Cook</t>
  </si>
  <si>
    <t>Allens B</t>
  </si>
  <si>
    <t>Moray and Agnew B</t>
  </si>
  <si>
    <t>Isaac Wall</t>
  </si>
  <si>
    <t xml:space="preserve">Jack Davies </t>
  </si>
  <si>
    <t>Claudia Hall</t>
  </si>
  <si>
    <t xml:space="preserve">Patrick Warnes </t>
  </si>
  <si>
    <t>Cavelle Lindsay</t>
  </si>
  <si>
    <t>Sparke Helmore Lawyers B</t>
  </si>
  <si>
    <t>Jennifer Wilson</t>
  </si>
  <si>
    <t>James Sutherland</t>
  </si>
  <si>
    <t>Jeremy Healsmith</t>
  </si>
  <si>
    <t>James Clohesy</t>
  </si>
  <si>
    <t>Dylan Rogers</t>
  </si>
  <si>
    <t>Morgan Moroney</t>
  </si>
  <si>
    <t>James Oldknow</t>
  </si>
  <si>
    <t>Moray and Agnew D</t>
  </si>
  <si>
    <t>HDY B</t>
  </si>
  <si>
    <t xml:space="preserve">Tommy Randall </t>
  </si>
  <si>
    <t>Geoff Dimarhos</t>
  </si>
  <si>
    <t>Julian Kenda</t>
  </si>
  <si>
    <t>Moray and Agnew F</t>
  </si>
  <si>
    <t>Sergei Smirnov</t>
  </si>
  <si>
    <t>Chris Marangou</t>
  </si>
  <si>
    <t>Rebecca Radbone</t>
  </si>
  <si>
    <t>Jakeob Brown</t>
  </si>
  <si>
    <t>Andrew Dickson</t>
  </si>
  <si>
    <t>HDY C</t>
  </si>
  <si>
    <t>Alli Clark</t>
  </si>
  <si>
    <t>Rachel Page</t>
  </si>
  <si>
    <t>Diana Oh</t>
  </si>
  <si>
    <t>Sophie Waples</t>
  </si>
  <si>
    <t>John Flynn</t>
  </si>
  <si>
    <t>HDY D</t>
  </si>
  <si>
    <t>Billie Stevens</t>
  </si>
  <si>
    <t>Nathan Hill</t>
  </si>
  <si>
    <t>Jessica Stansfield</t>
  </si>
  <si>
    <t>Phoebe Vonthethoff</t>
  </si>
  <si>
    <t>Paul Tobin</t>
  </si>
  <si>
    <t>Sparke Helmore Lawyers D</t>
  </si>
  <si>
    <t>Stephanie Nevin</t>
  </si>
  <si>
    <t xml:space="preserve">Claire Schekeloff </t>
  </si>
  <si>
    <t xml:space="preserve">Jonathan Tong </t>
  </si>
  <si>
    <t>Charlotte Alexander</t>
  </si>
  <si>
    <t>Lindsay Muir</t>
  </si>
  <si>
    <t>Whittens &amp; McKeough B</t>
  </si>
  <si>
    <t>Caitlin Morgan</t>
  </si>
  <si>
    <t>Stewart Cameron</t>
  </si>
  <si>
    <t>Matthew Gradidge</t>
  </si>
  <si>
    <t>Patrick Dunn</t>
  </si>
  <si>
    <t>Total</t>
  </si>
  <si>
    <t xml:space="preserve">                   LAWSKI 2016</t>
  </si>
  <si>
    <t>Composite (1st)</t>
  </si>
  <si>
    <t>Roaring 25</t>
  </si>
  <si>
    <t>Montgomery Advisory Composite A</t>
  </si>
  <si>
    <t>Team Chow Composite A</t>
  </si>
  <si>
    <t>Montgomery Advisory Composite N/A</t>
  </si>
  <si>
    <t>Team WOW Composite B</t>
  </si>
  <si>
    <t>Team WOW Composite A</t>
  </si>
  <si>
    <t>The Mooseman Composite A</t>
  </si>
  <si>
    <t>Beckley Marshall Legal/GFWC Composite A</t>
  </si>
  <si>
    <t>Composite (2nd)</t>
  </si>
  <si>
    <t>Composite (3rd)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</si>
</sst>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mm:ss.00"/>
    <numFmt numFmtId="165" formatCode="[h]:mm:ss.000"/>
    <numFmt numFmtId="166" formatCode="m:ss.00"/>
    <numFmt numFmtId="167" formatCode="ss.00"/>
    <numFmt numFmtId="168" formatCode="0.000000000000"/>
    <numFmt numFmtId="169" formatCode="0.0"/>
  </numFmts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6"/>
      <color indexed="10"/>
      <name val="Arial"/>
      <family val="2"/>
    </font>
    <font>
      <b/>
      <sz val="12"/>
      <name val="Verdana"/>
      <family val="2"/>
    </font>
    <font>
      <b/>
      <i/>
      <sz val="10"/>
      <color indexed="10"/>
      <name val="Arial"/>
      <family val="2"/>
    </font>
    <font>
      <b/>
      <sz val="11"/>
      <name val="Arial"/>
      <family val="2"/>
    </font>
    <font>
      <sz val="12"/>
      <name val="Verdana"/>
      <family val="2"/>
    </font>
    <font>
      <sz val="12"/>
      <name val="Verdana"/>
      <family val="2"/>
    </font>
    <font>
      <b/>
      <i/>
      <sz val="14"/>
      <color indexed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D8D8D8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0" borderId="0" xfId="0" applyFont="1"/>
    <xf numFmtId="0" fontId="4" fillId="0" borderId="0" xfId="0" applyFont="1"/>
    <xf numFmtId="0" fontId="2" fillId="0" borderId="0" xfId="0" applyFont="1" applyBorder="1"/>
    <xf numFmtId="0" fontId="6" fillId="0" borderId="0" xfId="0" applyFont="1"/>
    <xf numFmtId="0" fontId="2" fillId="0" borderId="0" xfId="0" applyFont="1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left"/>
    </xf>
    <xf numFmtId="2" fontId="7" fillId="0" borderId="0" xfId="0" applyNumberFormat="1" applyFont="1" applyAlignment="1">
      <alignment horizontal="right"/>
    </xf>
    <xf numFmtId="2" fontId="7" fillId="0" borderId="0" xfId="0" applyNumberFormat="1" applyFont="1"/>
    <xf numFmtId="0" fontId="8" fillId="0" borderId="0" xfId="0" applyFont="1" applyBorder="1"/>
    <xf numFmtId="166" fontId="7" fillId="0" borderId="0" xfId="0" applyNumberFormat="1" applyFont="1"/>
    <xf numFmtId="0" fontId="8" fillId="0" borderId="0" xfId="0" applyFont="1" applyFill="1" applyBorder="1"/>
    <xf numFmtId="0" fontId="4" fillId="0" borderId="0" xfId="0" applyFont="1" applyFill="1" applyBorder="1"/>
    <xf numFmtId="0" fontId="7" fillId="0" borderId="0" xfId="0" applyFont="1" applyBorder="1"/>
    <xf numFmtId="0" fontId="7" fillId="0" borderId="0" xfId="0" applyFont="1" applyBorder="1" applyAlignment="1">
      <alignment horizontal="left"/>
    </xf>
    <xf numFmtId="2" fontId="7" fillId="0" borderId="0" xfId="0" applyNumberFormat="1" applyFont="1" applyBorder="1" applyAlignment="1">
      <alignment horizontal="right"/>
    </xf>
    <xf numFmtId="2" fontId="7" fillId="0" borderId="0" xfId="0" applyNumberFormat="1" applyFont="1" applyBorder="1"/>
    <xf numFmtId="166" fontId="7" fillId="0" borderId="0" xfId="0" applyNumberFormat="1" applyFont="1" applyBorder="1"/>
    <xf numFmtId="0" fontId="6" fillId="2" borderId="1" xfId="0" applyFont="1" applyFill="1" applyBorder="1" applyAlignment="1">
      <alignment horizontal="left" vertical="center" wrapText="1"/>
    </xf>
    <xf numFmtId="165" fontId="6" fillId="2" borderId="2" xfId="0" applyNumberFormat="1" applyFont="1" applyFill="1" applyBorder="1" applyAlignment="1">
      <alignment horizontal="center" vertical="center"/>
    </xf>
    <xf numFmtId="164" fontId="6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wrapText="1" shrinkToFit="1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167" fontId="0" fillId="0" borderId="0" xfId="0" applyNumberFormat="1" applyAlignment="1">
      <alignment horizontal="right"/>
    </xf>
    <xf numFmtId="166" fontId="0" fillId="0" borderId="0" xfId="0" applyNumberFormat="1" applyAlignment="1">
      <alignment horizontal="right"/>
    </xf>
    <xf numFmtId="166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/>
    <xf numFmtId="0" fontId="7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0" fillId="3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2" fontId="11" fillId="4" borderId="0" xfId="0" applyNumberFormat="1" applyFont="1" applyFill="1" applyAlignment="1">
      <alignment horizontal="right"/>
    </xf>
    <xf numFmtId="2" fontId="1" fillId="0" borderId="0" xfId="0" applyNumberFormat="1" applyFont="1"/>
    <xf numFmtId="2" fontId="11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2" fontId="1" fillId="0" borderId="0" xfId="0" applyNumberFormat="1" applyFont="1" applyBorder="1" applyAlignment="1">
      <alignment horizontal="right"/>
    </xf>
    <xf numFmtId="2" fontId="1" fillId="0" borderId="0" xfId="0" applyNumberFormat="1" applyFont="1" applyAlignment="1">
      <alignment horizontal="right"/>
    </xf>
    <xf numFmtId="2" fontId="1" fillId="0" borderId="0" xfId="0" applyNumberFormat="1" applyFont="1" applyFill="1" applyAlignment="1">
      <alignment horizontal="right"/>
    </xf>
    <xf numFmtId="168" fontId="10" fillId="3" borderId="0" xfId="0" applyNumberFormat="1" applyFont="1" applyFill="1" applyBorder="1" applyAlignment="1">
      <alignment horizontal="right"/>
    </xf>
    <xf numFmtId="0" fontId="2" fillId="5" borderId="0" xfId="0" applyFont="1" applyFill="1"/>
    <xf numFmtId="2" fontId="0" fillId="0" borderId="0" xfId="0" applyNumberFormat="1"/>
    <xf numFmtId="169" fontId="0" fillId="0" borderId="0" xfId="0" applyNumberFormat="1"/>
    <xf numFmtId="0" fontId="13" fillId="0" borderId="0" xfId="0" applyFont="1" applyAlignment="1">
      <alignment horizontal="right"/>
    </xf>
    <xf numFmtId="0" fontId="12" fillId="0" borderId="0" xfId="0" applyFont="1"/>
    <xf numFmtId="0" fontId="14" fillId="0" borderId="0" xfId="0" applyFont="1"/>
    <xf numFmtId="0" fontId="2" fillId="0" borderId="4" xfId="0" applyFont="1" applyBorder="1"/>
    <xf numFmtId="0" fontId="2" fillId="0" borderId="4" xfId="0" applyFont="1" applyFill="1" applyBorder="1" applyAlignment="1">
      <alignment horizontal="right"/>
    </xf>
    <xf numFmtId="0" fontId="2" fillId="0" borderId="4" xfId="0" applyFont="1" applyFill="1" applyBorder="1"/>
    <xf numFmtId="0" fontId="0" fillId="0" borderId="4" xfId="0" applyBorder="1"/>
    <xf numFmtId="2" fontId="13" fillId="0" borderId="4" xfId="0" applyNumberFormat="1" applyFont="1" applyBorder="1" applyAlignment="1">
      <alignment horizontal="right"/>
    </xf>
    <xf numFmtId="2" fontId="0" fillId="0" borderId="4" xfId="0" applyNumberFormat="1" applyFont="1" applyFill="1" applyBorder="1" applyAlignment="1">
      <alignment horizontal="right"/>
    </xf>
    <xf numFmtId="2" fontId="1" fillId="0" borderId="4" xfId="0" applyNumberFormat="1" applyFont="1" applyFill="1" applyBorder="1" applyAlignment="1">
      <alignment horizontal="right"/>
    </xf>
    <xf numFmtId="2" fontId="13" fillId="0" borderId="4" xfId="0" applyNumberFormat="1" applyFont="1" applyFill="1" applyBorder="1" applyAlignment="1">
      <alignment horizontal="right"/>
    </xf>
    <xf numFmtId="0" fontId="7" fillId="0" borderId="5" xfId="0" applyFont="1" applyBorder="1"/>
    <xf numFmtId="0" fontId="8" fillId="0" borderId="6" xfId="0" applyFont="1" applyBorder="1"/>
    <xf numFmtId="0" fontId="10" fillId="3" borderId="5" xfId="0" applyFont="1" applyFill="1" applyBorder="1" applyAlignment="1">
      <alignment horizontal="center"/>
    </xf>
    <xf numFmtId="2" fontId="0" fillId="0" borderId="0" xfId="0" applyNumberFormat="1" applyBorder="1" applyAlignment="1">
      <alignment horizontal="right"/>
    </xf>
    <xf numFmtId="2" fontId="1" fillId="0" borderId="6" xfId="0" applyNumberFormat="1" applyFont="1" applyBorder="1" applyAlignment="1">
      <alignment horizontal="right"/>
    </xf>
    <xf numFmtId="0" fontId="10" fillId="0" borderId="5" xfId="0" applyFont="1" applyBorder="1" applyAlignment="1">
      <alignment horizontal="center"/>
    </xf>
    <xf numFmtId="2" fontId="1" fillId="0" borderId="0" xfId="0" applyNumberFormat="1" applyFont="1" applyFill="1" applyBorder="1" applyAlignment="1">
      <alignment horizontal="right"/>
    </xf>
    <xf numFmtId="0" fontId="10" fillId="3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2" fontId="1" fillId="0" borderId="8" xfId="0" applyNumberFormat="1" applyFont="1" applyBorder="1" applyAlignment="1">
      <alignment horizontal="right"/>
    </xf>
    <xf numFmtId="2" fontId="1" fillId="0" borderId="9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165" fontId="3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165" fontId="9" fillId="0" borderId="0" xfId="0" applyNumberFormat="1" applyFont="1" applyBorder="1" applyAlignment="1">
      <alignment horizontal="center" vertical="center" wrapText="1"/>
    </xf>
    <xf numFmtId="15" fontId="5" fillId="0" borderId="0" xfId="0" applyNumberFormat="1" applyFont="1" applyBorder="1" applyAlignment="1">
      <alignment horizontal="center" vertical="center" wrapText="1"/>
    </xf>
    <xf numFmtId="165" fontId="5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5" fontId="2" fillId="0" borderId="0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26">
    <dxf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alignment horizontal="center" vertical="top" textRotation="0" wrapText="0" indent="0" justifyLastLine="0" shrinkToFit="0" readingOrder="0"/>
    </dxf>
    <dxf>
      <alignment horizontal="center" textRotation="0" wrapText="0" indent="0" justifyLastLine="0" shrinkToFit="0" readingOrder="0"/>
    </dxf>
    <dxf>
      <alignment horizontal="center" textRotation="0" wrapText="0" indent="0" justifyLastLine="0" shrinkToFit="0" readingOrder="0"/>
    </dxf>
    <dxf>
      <alignment horizontal="center" textRotation="0" wrapText="0" indent="0" justifyLastLine="0" shrinkToFit="0" readingOrder="0"/>
    </dxf>
    <dxf>
      <alignment horizontal="center" textRotation="0" wrapText="0" indent="0" justifyLastLine="0" shrinkToFit="0" readingOrder="0"/>
    </dxf>
    <dxf>
      <alignment horizontal="center" textRotation="0" wrapText="0" indent="0" justifyLastLine="0" shrinkToFit="0" readingOrder="0"/>
    </dxf>
    <dxf>
      <alignment horizontal="center" textRotation="0" wrapText="0" indent="0" justifyLastLine="0" shrinkToFit="0" readingOrder="0"/>
    </dxf>
    <dxf>
      <alignment horizontal="center" textRotation="0" wrapText="0" indent="0" justifyLastLine="0" shrinkToFit="0" readingOrder="0"/>
    </dxf>
    <dxf>
      <alignment horizontal="center" textRotation="0" wrapText="0" indent="0" justifyLastLine="0" shrinkToFit="0" readingOrder="0"/>
    </dxf>
    <dxf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scheme val="none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alignment horizontal="right" vertical="bottom" textRotation="0" wrapText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alignment horizontal="right" vertical="bottom" textRotation="0" wrapText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alignment horizontal="center" vertical="top" textRotation="0" wrapText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</border>
    </dxf>
    <dxf>
      <alignment horizontal="center" textRotation="0" wrapText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</border>
    </dxf>
    <dxf>
      <alignment horizontal="center" textRotation="0" wrapText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</border>
    </dxf>
    <dxf>
      <alignment horizontal="center" textRotation="0" wrapText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</border>
    </dxf>
    <dxf>
      <alignment horizontal="center" textRotation="0" wrapText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</border>
    </dxf>
    <dxf>
      <alignment horizontal="center" textRotation="0" wrapText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</border>
    </dxf>
    <dxf>
      <alignment horizontal="center" textRotation="0" wrapText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scheme val="none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pivotCacheDefinition" Target="pivotCache/pivotCacheDefinition1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1</xdr:col>
      <xdr:colOff>339172</xdr:colOff>
      <xdr:row>3</xdr:row>
      <xdr:rowOff>285750</xdr:rowOff>
    </xdr:to>
    <xdr:pic>
      <xdr:nvPicPr>
        <xdr:cNvPr id="2" name="Picture 5" descr="S:\Marketing &amp; Media\Logos\New KT Logo\Snowsports\SPORTS_pms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1116412" cy="922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704850</xdr:colOff>
      <xdr:row>0</xdr:row>
      <xdr:rowOff>19050</xdr:rowOff>
    </xdr:from>
    <xdr:to>
      <xdr:col>9</xdr:col>
      <xdr:colOff>958216</xdr:colOff>
      <xdr:row>3</xdr:row>
      <xdr:rowOff>276225</xdr:rowOff>
    </xdr:to>
    <xdr:pic>
      <xdr:nvPicPr>
        <xdr:cNvPr id="3" name="Picture 7" descr="S:\Marketing &amp; Media\Logos\New KT Logo\Snowsports\SPORTS_pms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44550" y="19050"/>
          <a:ext cx="1259206" cy="950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1</xdr:col>
      <xdr:colOff>339172</xdr:colOff>
      <xdr:row>3</xdr:row>
      <xdr:rowOff>285750</xdr:rowOff>
    </xdr:to>
    <xdr:pic>
      <xdr:nvPicPr>
        <xdr:cNvPr id="3097" name="Picture 5" descr="S:\Marketing &amp; Media\Logos\New KT Logo\Snowsports\SPORTS_pms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1114424" cy="917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704850</xdr:colOff>
      <xdr:row>0</xdr:row>
      <xdr:rowOff>19050</xdr:rowOff>
    </xdr:from>
    <xdr:to>
      <xdr:col>12</xdr:col>
      <xdr:colOff>958216</xdr:colOff>
      <xdr:row>3</xdr:row>
      <xdr:rowOff>276225</xdr:rowOff>
    </xdr:to>
    <xdr:pic>
      <xdr:nvPicPr>
        <xdr:cNvPr id="3099" name="Picture 7" descr="S:\Marketing &amp; Media\Logos\New KT Logo\Snowsports\SPORTS_pms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20600" y="19050"/>
          <a:ext cx="123444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yan Thorne" refreshedDate="42581.752692824077" createdVersion="3" refreshedVersion="3" minRefreshableVersion="3" recordCount="216">
  <cacheSource type="worksheet">
    <worksheetSource ref="A5:M221" sheet="Final individual results"/>
  </cacheSource>
  <cacheFields count="13">
    <cacheField name="Place" numFmtId="0">
      <sharedItems containsString="0" containsBlank="1" containsNumber="1" containsInteger="1" minValue="1" maxValue="157"/>
    </cacheField>
    <cacheField name="Bib " numFmtId="0">
      <sharedItems containsMixedTypes="1" containsNumber="1" containsInteger="1" minValue="1" maxValue="219"/>
    </cacheField>
    <cacheField name="Name" numFmtId="0">
      <sharedItems count="374">
        <s v="Column2"/>
        <s v="Thomas Jalland "/>
        <s v="Joshua Knuckey"/>
        <s v="Christopher Chow"/>
        <s v="Nick Beresford-Wylie"/>
        <s v="Richard Bullock"/>
        <s v="Freddie Gollan"/>
        <s v="Frank Bannon"/>
        <s v="Jake Connellan"/>
        <s v="Melysha Turnbull"/>
        <s v="Georgia Quick "/>
        <s v="Paul Deschamps"/>
        <s v="Sam Gray"/>
        <s v="Jonathon Bland"/>
        <s v="Allan Flick"/>
        <s v="Matthew Hundt"/>
        <s v="Jack Davies "/>
        <s v="Sean Cameron"/>
        <s v="Patrick Dunn"/>
        <s v="Lucinda Steggles"/>
        <s v="Verity Scandrett"/>
        <s v="Greg Williams"/>
        <s v="Angus Morris"/>
        <s v="Owen Hayford"/>
        <s v="Thomas Bramah"/>
        <s v="Alexandra Glover"/>
        <s v="Michael Bampton"/>
        <s v="Camilla Clemente"/>
        <s v="Joel Palte"/>
        <s v="Christopher Dennett"/>
        <s v="Daniel Abadee"/>
        <s v="Sam Duncan"/>
        <s v="Geoffrey Connellan"/>
        <s v="Harry Cook"/>
        <s v="Anne Sandeman"/>
        <s v="Edward Osborne"/>
        <s v="Sean Russell"/>
        <s v="Bronti Ness"/>
        <s v="Nathan Roberts"/>
        <s v="Ben Fisher"/>
        <s v="Alistair McKeough"/>
        <s v="Claudia Hall"/>
        <s v="Bill Reid"/>
        <s v="Morgan Campbell"/>
        <s v="Tim L'Orange"/>
        <s v="Molly Snaith"/>
        <s v="Tae Royle"/>
        <s v="Tessa Cook"/>
        <s v="Zoe Fitzpatrick"/>
        <s v="David McIntosh"/>
        <s v="Nicole Maddocks"/>
        <s v="Dylan Rogers"/>
        <s v="Will McCullough"/>
        <s v="Marina Lauer"/>
        <s v="Geoff Dimarhos"/>
        <s v="Sam Monk"/>
        <s v="Patrick Weller"/>
        <s v="Lilly Story"/>
        <s v="Raphael Perla"/>
        <s v="Belinda Marshall"/>
        <s v="Ryan Thorne"/>
        <s v="Jordan Clitheroe"/>
        <s v="Rob Humphries"/>
        <s v="Jakeob Brown"/>
        <s v="Eliza Humble"/>
        <s v="Doug Thompson"/>
        <s v="Cavelle Lindsay"/>
        <s v="Todd Alexis"/>
        <s v="Bronwyn Maynard"/>
        <s v="Olimpia Pawlowski"/>
        <s v="Katherine O'Regan"/>
        <s v="John Markos"/>
        <s v="Sarah Winter-Irving"/>
        <s v="James Clohesy"/>
        <s v="Larissa Cook "/>
        <s v="James McCarthy"/>
        <s v="Miranda Scott"/>
        <s v="Peter McCarthy"/>
        <s v="Jeremy Perier"/>
        <s v="Gabriella Ritchie"/>
        <s v="Tim Chiang"/>
        <s v="Luke Vincent"/>
        <s v="Rob Davies"/>
        <s v="Natalie Goodall"/>
        <s v="Lauren Crossman"/>
        <s v="Jeremy Healsmith"/>
        <s v="Kelsey Davis"/>
        <s v="Tony McQuillen"/>
        <s v="Caitlin Morgan"/>
        <s v="Roger Marshall"/>
        <s v="Marco Ottaviano"/>
        <s v="Sophie Walden"/>
        <s v="Patrick Warnes "/>
        <s v="Amelia Crawford"/>
        <s v="Lachlan Williams"/>
        <s v="James Sutherland"/>
        <s v="John Smidmore"/>
        <s v="Linda Kelleher"/>
        <s v="Jeremy Munce"/>
        <s v="Angela Chen"/>
        <s v="Ashleigh Kable"/>
        <s v="Tristan Dimmock"/>
        <s v="Chris Marangou"/>
        <s v="Jonathon Donald"/>
        <s v="Scott Moloney"/>
        <s v="Mrith Shanker"/>
        <s v="Sarah Love"/>
        <s v="Grant Parker"/>
        <s v="Paul Tobin"/>
        <s v="Catherine Gleeson"/>
        <s v="Nathan Hill"/>
        <s v="Martin Fung"/>
        <s v="Rachel Walker"/>
        <s v="Philip Cowdery"/>
        <s v="Marc Ward"/>
        <s v="Helen Dyer"/>
        <s v="James Oldknow"/>
        <s v="John Karantonis"/>
        <s v="Alli Clark"/>
        <s v="Adam Foreman"/>
        <s v="David Gilham "/>
        <s v="Emma Reilly"/>
        <s v="Charlotte Alexander"/>
        <s v="Adam Firth"/>
        <s v="Dwana Walsh"/>
        <s v="Isaac Wall"/>
        <s v="Ed Carroll"/>
        <s v="Katy Rowbotham"/>
        <s v="Imogen Loxton"/>
        <s v="Julia Roy"/>
        <s v="Penelope Wass"/>
        <s v="Krissy Griffin"/>
        <s v="Liz Buggy"/>
        <s v="Stephanie Nevin"/>
        <s v="Nathan Jessup"/>
        <s v="Emily Leemhuis"/>
        <s v="Melissa Yeo"/>
        <s v="Chris Nielsen"/>
        <s v="Chris Markezinis"/>
        <s v="Tess Grieve"/>
        <s v="Taylor Macdonald"/>
        <s v="David Rosen"/>
        <s v="Sophie Waples"/>
        <s v="Priscilla Hejtmanek"/>
        <s v="Patrick Delaney"/>
        <s v="Samantha Palmer"/>
        <s v="Lily Sher"/>
        <s v="Charmaine Lam"/>
        <s v="Gabrielle Bleakley"/>
        <s v="Sian McLachlan"/>
        <s v="Danika Nichols"/>
        <s v="Billie Stevens"/>
        <s v="Sophie Bogard"/>
        <s v="John Flynn"/>
        <s v="Jack Guthrie"/>
        <s v="Emily Bluett"/>
        <s v="Michael Burns"/>
        <s v="Rebecca Radbone"/>
        <s v="Louise Cantrill"/>
        <s v="Jarrod Covington "/>
        <s v="David O'Connor"/>
        <s v="Stuart Macnaughton"/>
        <s v="John Marshall"/>
        <s v="Shine Wong"/>
        <s v="Elouise Blunt"/>
        <s v="Frazer Hunt"/>
        <s v="Anand Sundaraj"/>
        <s v="Jonathan Stephens"/>
        <s v="David Hwang"/>
        <s v="Nick Olsen "/>
        <s v="Suren Goonewardena"/>
        <s v="Ada Ko"/>
        <s v="Lauren Armstrong"/>
        <s v="Raisa Aniversario"/>
        <s v="Rod Cameron"/>
        <s v="Alex Rees"/>
        <s v="Robbie Vorbach"/>
        <s v="Elizabeth Docker"/>
        <s v="Lovelle D'Souza"/>
        <s v="Andrew Scully"/>
        <s v="Tom Kavanagh"/>
        <s v="Chris Lisica"/>
        <s v="Will Doyle"/>
        <s v="Scott McDonald"/>
        <s v="Cara McKenna"/>
        <s v="Jack Handford"/>
        <s v="Catherine Pittaway"/>
        <s v="James Southee"/>
        <s v="Dalyna Khong"/>
        <s v="Shannon McCarthy"/>
        <s v="Dolapo Oshin"/>
        <s v="Tiffany McLean"/>
        <s v="William Thompson"/>
        <s v="Jennifer Wilson"/>
        <s v="Morgan Moroney"/>
        <s v="Albert Khouri"/>
        <s v="Tommy Randall "/>
        <s v="Scarlet Reid"/>
        <s v="Julian Kenda"/>
        <s v="Sergei Smirnov"/>
        <s v="Andrew Dickson"/>
        <s v="Zac Thorneycroft"/>
        <s v="Karmen Gallegos"/>
        <s v="Rachel Page"/>
        <s v="Diana Oh"/>
        <s v="Trevor Ho"/>
        <s v="Jason Munstermann"/>
        <s v="Jessica Stansfield"/>
        <s v="Phoebe Vonthethoff"/>
        <s v="Hannah Kimber"/>
        <s v="Claire Schekeloff "/>
        <s v="Jonathan Tong "/>
        <s v="Lindsay Muir"/>
        <s v="Stewart Cameron"/>
        <s v="Andrew Wallis"/>
        <s v="Matthew Gradidge"/>
        <s v="Penny Wass" u="1"/>
        <s v="Nikolas Rowe" u="1"/>
        <s v="Matthew Flynn" u="1"/>
        <s v="Shabnam Amirbeaggi" u="1"/>
        <s v="Tara Voyce" u="1"/>
        <s v="Emma Gorrie" u="1"/>
        <s v="Robert Turnbull" u="1"/>
        <s v="Elliott Capner" u="1"/>
        <s v="Constance McLaran" u="1"/>
        <s v="Heydon Wardell-Burrus" u="1"/>
        <s v="Nicholas Pitt" u="1"/>
        <s v="Mitchell Strachan" u="1"/>
        <s v="Morgan Clarke" u="1"/>
        <s v="Philip Harvey" u="1"/>
        <s v="Thomas Jalland" u="1"/>
        <s v="James Higby" u="1"/>
        <s v="Katrina Hogan" u="1"/>
        <s v="Lucille Neighbour " u="1"/>
        <s v="Adam Wilzcek" u="1"/>
        <s v="Lauren Smith" u="1"/>
        <s v="Mihkel Wilding" u="1"/>
        <s v="Catherine Newman " u="1"/>
        <s v="Helen Taylor" u="1"/>
        <s v="Hugh Brolsma" u="1"/>
        <s v="Stephen Harris" u="1"/>
        <s v="Christian Bourke" u="1"/>
        <s v="Eleanor Wheelhouse" u="1"/>
        <s v="Chris Chynoweth" u="1"/>
        <s v="Hayden Fielder" u="1"/>
        <s v="Amalesh Sukumar" u="1"/>
        <s v="Daniel Lim" u="1"/>
        <s v="Natalie Berents" u="1"/>
        <s v="Patrick Warnes" u="1"/>
        <s v="Gabrielle Morriss" u="1"/>
        <s v="Lynda Reid" u="1"/>
        <s v="Anna Kaufmann" u="1"/>
        <s v="Michael Daniel" u="1"/>
        <s v="Jason Goldschmied" u="1"/>
        <s v="Ashvini Thilakeswaran" u="1"/>
        <s v="Jackie Vorreiter" u="1"/>
        <s v="Naomi Griffin" u="1"/>
        <s v="Richard Butler" u="1"/>
        <s v="David Grainger" u="1"/>
        <s v="Michael Poulos" u="1"/>
        <s v="Katherine O'Reagan" u="1"/>
        <s v="Allison Dang" u="1"/>
        <s v="James Law" u="1"/>
        <s v="Tom Schinckel" u="1"/>
        <s v="Daniel Schweickle" u="1"/>
        <s v="Anna Lochhead" u="1"/>
        <s v="Sally Johnston" u="1"/>
        <s v="Joss Douglas" u="1"/>
        <s v="Katie Llewelyn" u="1"/>
        <s v="Georgia Goulding" u="1"/>
        <s v="Max Bryant" u="1"/>
        <s v="Stevie Gough" u="1"/>
        <s v="Jonathan Bland" u="1"/>
        <s v="Ben Sewell" u="1"/>
        <s v="Jock Hamilton" u="1"/>
        <s v="Matt Evans" u="1"/>
        <s v="Tom Kibble" u="1"/>
        <s v="Heydon Letcher" u="1"/>
        <s v="Scott Finneran" u="1"/>
        <s v="Elizabeth Mason" u="1"/>
        <s v="Ashley Bird" u="1"/>
        <s v="Lucas Keogh" u="1"/>
        <s v="Peter Velez" u="1"/>
        <s v="Georgia Quick" u="1"/>
        <s v="Karen Hanigan" u="1"/>
        <s v="Jeremy Mackenzie" u="1"/>
        <s v="Ben Emblin" u="1"/>
        <s v="James King" u="1"/>
        <s v="Kaelah Ford" u="1"/>
        <s v="Scott Stierli" u="1"/>
        <s v="Danika Nicolls" u="1"/>
        <s v="Shannon Cuthbertson" u="1"/>
        <s v="Jessica Mah" u="1"/>
        <s v="Sam Troutman" u="1"/>
        <s v="Christian Allen" u="1"/>
        <s v="Rube Uthayakumar" u="1"/>
        <s v="Ashley Kerr" u="1"/>
        <s v="Sally Morshead" u="1"/>
        <s v="Amy Linton" u="1"/>
        <s v="Andrew Clark" u="1"/>
        <s v="Scott Chambers" u="1"/>
        <s v="Martin Williams" u="1"/>
        <s v="Gavin Wendt" u="1"/>
        <s v="Courtney McLean" u="1"/>
        <s v="Barnaby Austin" u="1"/>
        <s v="Jonathan Donald" u="1"/>
        <s v="Mark Boydell" u="1"/>
        <s v="David Robertson" u="1"/>
        <s v="Robert Garritano" u="1"/>
        <s v="Michael Burrell" u="1"/>
        <s v="Matthew Battersby" u="1"/>
        <s v="Frank Jin" u="1"/>
        <s v="Courtney Lee" u="1"/>
        <s v="David Gilham" u="1"/>
        <s v="Vlad Vishney" u="1"/>
        <s v="Mark Payne" u="1"/>
        <s v="Michael Compton" u="1"/>
        <s v="Abhinav Yarrapoto" u="1"/>
        <s v="Geoff Dimarhos " u="1"/>
        <s v="Ben Roe" u="1"/>
        <s v="Horace Wu" u="1"/>
        <s v="Elysse Lloyd" u="1"/>
        <s v="Anthony McQuillen" u="1"/>
        <s v="Phoebe Vonthethoff " u="1"/>
        <s v="David Watson" u="1"/>
        <s v="Henry Shatwell" u="1"/>
        <s v="Jessica Wallis" u="1"/>
        <s v="Andrew Dwyer" u="1"/>
        <s v="Guy Williams" u="1"/>
        <s v="Xavier Keary" u="1"/>
        <s v="Goran Gelic" u="1"/>
        <s v="Samuel Brown" u="1"/>
        <s v="Robert Gibson" u="1"/>
        <s v="Amanda Gilkes" u="1"/>
        <s v="Reay McGuinness" u="1"/>
        <s v="Sophia Giardini" u="1"/>
        <s v="Millie Grant" u="1"/>
        <s v="Ella Bauman" u="1"/>
        <s v="Eliza Grant" u="1"/>
        <s v="Garth Campbell" u="1"/>
        <s v="Luc Velez" u="1"/>
        <s v="Hiroshi Oya" u="1"/>
        <s v="Nikita Patel" u="1"/>
        <s v="Louise Cantrill " u="1"/>
        <s v="Bronte Ness" u="1"/>
        <s v="Emily Jones" u="1"/>
        <s v="Larissa Cook" u="1"/>
        <s v="Suraj Sajnani" u="1"/>
        <s v="Bianca Wallace" u="1"/>
        <s v="John Arthur" u="1"/>
        <s v="Samantha Naylor-Brown" u="1"/>
        <s v="Stella Lee" u="1"/>
        <s v="James Sin" u="1"/>
        <s v="Nicholas Crouch" u="1"/>
        <s v="Harriet Johnston" u="1"/>
        <s v="Lucy Hancock" u="1"/>
        <s v="Patricia Troll" u="1"/>
        <s v="Michael &quot;Moose&quot; Burns" u="1"/>
        <s v="Eva Chapple" u="1"/>
        <s v="Claire Bradbury" u="1"/>
        <s v="Paul Deschamps " u="1"/>
        <s v="Charlie Crane" u="1"/>
        <s v="Gabija Simmonds" u="1"/>
        <s v="Philippa Abbott" u="1"/>
        <s v="Sarah Gant" u="1"/>
        <s v="Scott Kennedy" u="1"/>
        <s v="Janie Ng" u="1"/>
        <s v="Seyi Onitri" u="1"/>
        <s v="Ash Carlstein" u="1"/>
        <s v="Daniel Bullock" u="1"/>
        <s v="Vivienne Webster" u="1"/>
        <s v="Angela Vo" u="1"/>
        <s v="Ian Jones" u="1"/>
        <s v="Mabel Koo" u="1"/>
      </sharedItems>
    </cacheField>
    <cacheField name="Discipline" numFmtId="0">
      <sharedItems/>
    </cacheField>
    <cacheField name="Gender" numFmtId="0">
      <sharedItems/>
    </cacheField>
    <cacheField name="Full team name" numFmtId="0">
      <sharedItems count="111">
        <s v="Column5"/>
        <s v="Ashurst A"/>
        <s v="AMP Legal A"/>
        <s v="Montgomery Advisory A"/>
        <s v="Allens A"/>
        <s v="Gadens A"/>
        <s v="Clayton Utz A"/>
        <s v="Moray and Agnew Composite A"/>
        <s v="Team WOW A"/>
        <s v="HDY A"/>
        <s v="DLA Piper A"/>
        <s v="KWM A"/>
        <s v="Moray and Agnew B"/>
        <s v="Hicksons A"/>
        <s v="Hicksons D"/>
        <s v="Sparke Helmore Lawyers A"/>
        <s v="Minter Ellison A"/>
        <s v="HDY B"/>
        <s v="Moray and Agnew A"/>
        <s v="KWM B"/>
        <s v="Allens B"/>
        <s v="Whittens &amp; McKeough A"/>
        <s v="Mills Oakley A"/>
        <s v="Ashurst Brisbane A"/>
        <s v="Ashurst C"/>
        <s v="McCullough Robertson A"/>
        <s v="Mills Oakley B"/>
        <s v="Clayton Utz B"/>
        <s v="Gadens B"/>
        <s v="The Mooseman A"/>
        <s v="Beckley Marshall Legal/GFWC A"/>
        <s v="Ashurst B"/>
        <s v="Ashurst E"/>
        <s v="McCullough Robertson B"/>
        <s v="Sparke Helmore Lawyers B"/>
        <s v="Sixth Floor Selborne Wentworth Chambers A"/>
        <s v="DLA Piper B"/>
        <s v="Level 8 Windeyer Chambers A"/>
        <s v="Clayton Utz C"/>
        <s v="Hicksons B"/>
        <s v="Ashurst D"/>
        <s v="Moray and Agnew D"/>
        <s v="Allens C"/>
        <s v="Sparke Helmore Composite A"/>
        <s v="Sparke Helmore Lawyers C"/>
        <s v="Sparke Helmore Lawyers D"/>
        <s v="Sixth Floor Selborne Wentworth Chambers Composite A"/>
        <s v="HDY D"/>
        <s v="Clayton Utz D"/>
        <s v="Moray and Agnew C"/>
        <s v="HDY Composite A"/>
        <s v="Team Chow A"/>
        <s v="Moray and Agnew E"/>
        <s v="KWM C"/>
        <s v="KWM D"/>
        <s v="HDY C"/>
        <s v="Hicksons C"/>
        <s v="DLA Piper C"/>
        <s v="Hicksons E"/>
        <s v="Westpac A"/>
        <s v="Montgomery Advisory N/A"/>
        <s v="Team WOW B"/>
        <s v="DLA Piper D"/>
        <s v="DLA Piper E"/>
        <s v="Moray and Agnew F"/>
        <s v="Whittens &amp; McKeough B"/>
        <s v="Clayton Utz E" u="1"/>
        <s v="Moray &amp; Agnew  A" u="1"/>
        <s v="Henry Davis York Composite A" u="1"/>
        <s v="Clayton Utz H" u="1"/>
        <s v="Gadens Lawyers A" u="1"/>
        <s v="King &amp; Wood Mallesons D" u="1"/>
        <s v="Allens Linklaters C" u="1"/>
        <s v="8 Windeyer Chambers A" u="1"/>
        <s v="Sixthfloor Wentworth-Selborne A" u="1"/>
        <s v="Moray &amp; Agnew  B" u="1"/>
        <s v="King &amp; Wood Mallesons C" u="1"/>
        <s v="The Plankers A" u="1"/>
        <s v="Allens Linklaters A" u="1"/>
        <s v="Clayton Utz F" u="1"/>
        <s v="King &amp; Wood Mallesons B" u="1"/>
        <s v="Gadens Lawyers B" u="1"/>
        <s v="Curwoods Lawyers A" u="1"/>
        <s v="Lend Lease A" u="1"/>
        <s v="King &amp; Wood Mallesons A" u="1"/>
        <s v="Moray &amp; Agnew  C" u="1"/>
        <s v="Resolve Litigation Lawyers A" u="1"/>
        <s v="Watson Mangioni B" u="1"/>
        <s v="Herbert Smith Freehills A" u="1"/>
        <s v="HWL Ebsworth Lawyers A" u="1"/>
        <s v="Chambers Russell Lawyers A" u="1"/>
        <s v="Gadens Lawyers C" u="1"/>
        <s v="Sixthfloor Wentworth-Selborne Composite A" u="1"/>
        <s v="HWL Ebsworth Lawyers B" u="1"/>
        <s v="Herbert Smith Freehills B" u="1"/>
        <s v="Henry Davis York A" u="1"/>
        <s v="Moray &amp; Agnew  D" u="1"/>
        <s v="Henry Davis York B" u="1"/>
        <s v="Allens Linklaters D" u="1"/>
        <s v="Henry Davis York C" u="1"/>
        <s v="Henry Davis York D" u="1"/>
        <s v="Henry Davis York E" u="1"/>
        <s v="Clayton Utz G" u="1"/>
        <s v="The Moosemen A" u="1"/>
        <s v="McCullough Robertson C" u="1"/>
        <s v="Allens Linklaters B" u="1"/>
        <s v="Watson Mangioni A" u="1"/>
        <s v="Crouch Composite A" u="1"/>
        <s v="Moray &amp; Agnew  E" u="1"/>
        <s v="Mills Oakley Lawyers A" u="1"/>
        <s v="Mills Oakley Lawyers B" u="1"/>
      </sharedItems>
    </cacheField>
    <cacheField name="Team (A-G)" numFmtId="0">
      <sharedItems/>
    </cacheField>
    <cacheField name="Age 50+" numFmtId="0">
      <sharedItems/>
    </cacheField>
    <cacheField name="Composite Team?" numFmtId="0">
      <sharedItems/>
    </cacheField>
    <cacheField name="25 or less partners?" numFmtId="0">
      <sharedItems/>
    </cacheField>
    <cacheField name="Blue run" numFmtId="0">
      <sharedItems containsMixedTypes="1" containsNumber="1" minValue="18.190000000000001" maxValue="74.569999999999993"/>
    </cacheField>
    <cacheField name="Red run" numFmtId="0">
      <sharedItems containsMixedTypes="1" containsNumber="1" minValue="18.260000000000002" maxValue="97.23"/>
    </cacheField>
    <cacheField name="Combined" numFmtId="0">
      <sharedItems containsMixedTypes="1" containsNumber="1" minValue="36.450000000000003" maxValue="149.3299999999999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16">
  <r>
    <m/>
    <s v="Column1"/>
    <x v="0"/>
    <s v="Column3"/>
    <s v="Column4"/>
    <x v="0"/>
    <s v="Column6"/>
    <s v="Column7"/>
    <s v="Column8"/>
    <s v="Column9"/>
    <s v="Column10"/>
    <s v="Column11"/>
    <s v="Column12"/>
  </r>
  <r>
    <n v="1"/>
    <n v="46"/>
    <x v="1"/>
    <s v="Ski Racer"/>
    <s v="M"/>
    <x v="1"/>
    <s v="A"/>
    <s v="FALSE"/>
    <s v="FALSE"/>
    <s v="FALSE"/>
    <n v="18.190000000000001"/>
    <n v="18.260000000000002"/>
    <n v="36.450000000000003"/>
  </r>
  <r>
    <n v="2"/>
    <n v="73"/>
    <x v="2"/>
    <s v="Ski Racer"/>
    <s v="M"/>
    <x v="2"/>
    <s v="A"/>
    <s v="FALSE"/>
    <s v="FALSE"/>
    <s v="FALSE"/>
    <n v="19.23"/>
    <n v="19.329999999999998"/>
    <n v="38.56"/>
  </r>
  <r>
    <n v="3"/>
    <n v="32"/>
    <x v="3"/>
    <s v="Ski Racer"/>
    <s v="M"/>
    <x v="3"/>
    <s v="A"/>
    <s v="FALSE"/>
    <s v="TRUE"/>
    <s v="FALSE"/>
    <n v="19.829999999999998"/>
    <n v="19.28"/>
    <n v="39.11"/>
  </r>
  <r>
    <n v="4"/>
    <n v="3"/>
    <x v="4"/>
    <s v="Ski Racer"/>
    <s v="M"/>
    <x v="4"/>
    <s v="A"/>
    <s v="FALSE"/>
    <s v="FALSE"/>
    <s v="FALSE"/>
    <n v="20.27"/>
    <n v="20.22"/>
    <n v="40.489999999999995"/>
  </r>
  <r>
    <n v="5"/>
    <n v="51"/>
    <x v="5"/>
    <s v="Ski Racer"/>
    <s v="M"/>
    <x v="5"/>
    <s v="A"/>
    <s v="FALSE"/>
    <s v="FALSE"/>
    <s v="FALSE"/>
    <n v="20.75"/>
    <n v="19.98"/>
    <n v="40.730000000000004"/>
  </r>
  <r>
    <n v="6"/>
    <n v="61"/>
    <x v="6"/>
    <s v="Ski Racer"/>
    <s v="M"/>
    <x v="6"/>
    <s v="A"/>
    <s v="FALSE"/>
    <s v="FALSE"/>
    <s v="FALSE"/>
    <n v="20.88"/>
    <n v="20.76"/>
    <n v="41.64"/>
  </r>
  <r>
    <n v="7"/>
    <n v="59"/>
    <x v="7"/>
    <s v="Ski Racer"/>
    <s v="M"/>
    <x v="6"/>
    <s v="A"/>
    <s v="FALSE"/>
    <s v="FALSE"/>
    <s v="FALSE"/>
    <n v="21.12"/>
    <n v="20.78"/>
    <n v="41.900000000000006"/>
  </r>
  <r>
    <n v="8"/>
    <n v="21"/>
    <x v="8"/>
    <s v="Ski Racer"/>
    <s v="M"/>
    <x v="7"/>
    <s v="A"/>
    <s v="FALSE"/>
    <s v="TRUE"/>
    <s v="FALSE"/>
    <n v="20.440000000000001"/>
    <n v="21.51"/>
    <n v="41.95"/>
  </r>
  <r>
    <n v="9"/>
    <n v="23"/>
    <x v="9"/>
    <s v="Ski Racer"/>
    <s v="F"/>
    <x v="8"/>
    <s v="A"/>
    <s v="FALSE"/>
    <s v="TRUE"/>
    <s v="FALSE"/>
    <n v="20.7"/>
    <n v="21.26"/>
    <n v="41.96"/>
  </r>
  <r>
    <n v="10"/>
    <n v="48"/>
    <x v="10"/>
    <s v="Ski Racer"/>
    <s v="F"/>
    <x v="1"/>
    <s v="A"/>
    <s v="FALSE"/>
    <s v="FALSE"/>
    <s v="FALSE"/>
    <n v="21.54"/>
    <n v="20.98"/>
    <n v="42.519999999999996"/>
  </r>
  <r>
    <n v="11"/>
    <n v="80"/>
    <x v="11"/>
    <s v="Ski Racer"/>
    <s v="M"/>
    <x v="3"/>
    <s v="A"/>
    <s v="FALSE"/>
    <s v="TRUE"/>
    <s v="FALSE"/>
    <n v="21.43"/>
    <n v="21.51"/>
    <n v="42.94"/>
  </r>
  <r>
    <n v="12"/>
    <n v="76"/>
    <x v="12"/>
    <s v="Ski Racer"/>
    <s v="M"/>
    <x v="3"/>
    <s v="A"/>
    <s v="FALSE"/>
    <s v="TRUE"/>
    <s v="FALSE"/>
    <n v="21.47"/>
    <n v="21.77"/>
    <n v="43.239999999999995"/>
  </r>
  <r>
    <n v="13"/>
    <n v="4"/>
    <x v="13"/>
    <s v="Ski Racer"/>
    <s v="M"/>
    <x v="9"/>
    <s v="A"/>
    <s v="FALSE"/>
    <s v="FALSE"/>
    <s v="FALSE"/>
    <n v="22.09"/>
    <n v="21.51"/>
    <n v="43.6"/>
  </r>
  <r>
    <n v="14"/>
    <n v="12"/>
    <x v="14"/>
    <s v="Ski Racer"/>
    <s v="M"/>
    <x v="10"/>
    <s v="A"/>
    <s v="FALSE"/>
    <s v="FALSE"/>
    <s v="FALSE"/>
    <n v="22.71"/>
    <n v="21.56"/>
    <n v="44.269999999999996"/>
  </r>
  <r>
    <n v="15"/>
    <n v="40"/>
    <x v="15"/>
    <s v="Ski Racer"/>
    <s v="M"/>
    <x v="11"/>
    <s v="A"/>
    <s v="FALSE"/>
    <s v="FALSE"/>
    <s v="FALSE"/>
    <n v="22.25"/>
    <n v="22.2"/>
    <n v="44.45"/>
  </r>
  <r>
    <n v="16"/>
    <n v="163"/>
    <x v="16"/>
    <s v="Ski Racer"/>
    <s v="M"/>
    <x v="12"/>
    <s v="B"/>
    <s v="FALSE"/>
    <s v="FALSE"/>
    <s v="FALSE"/>
    <n v="22.91"/>
    <n v="22.35"/>
    <n v="45.260000000000005"/>
  </r>
  <r>
    <n v="17"/>
    <n v="72"/>
    <x v="17"/>
    <s v="Ski Racer"/>
    <s v="M"/>
    <x v="13"/>
    <s v="A"/>
    <s v="FALSE"/>
    <s v="FALSE"/>
    <s v="FALSE"/>
    <n v="22.98"/>
    <n v="22.63"/>
    <n v="45.61"/>
  </r>
  <r>
    <n v="18"/>
    <n v="219"/>
    <x v="18"/>
    <s v="Ski Racer"/>
    <s v="M"/>
    <x v="14"/>
    <s v="D"/>
    <s v="FALSE"/>
    <s v="FALSE"/>
    <s v="FALSE"/>
    <n v="22.85"/>
    <n v="22.79"/>
    <n v="45.64"/>
  </r>
  <r>
    <n v="19"/>
    <n v="49"/>
    <x v="19"/>
    <s v="Ski Racer"/>
    <s v="F"/>
    <x v="5"/>
    <s v="A"/>
    <s v="FALSE"/>
    <s v="FALSE"/>
    <s v="FALSE"/>
    <n v="22.89"/>
    <n v="23"/>
    <n v="45.89"/>
  </r>
  <r>
    <n v="20"/>
    <n v="56"/>
    <x v="20"/>
    <s v="Ski Racer"/>
    <s v="F"/>
    <x v="15"/>
    <s v="A"/>
    <s v="FALSE"/>
    <s v="FALSE"/>
    <s v="FALSE"/>
    <n v="23.16"/>
    <n v="22.87"/>
    <n v="46.03"/>
  </r>
  <r>
    <n v="21"/>
    <n v="63"/>
    <x v="21"/>
    <s v="Ski Racer"/>
    <s v="M"/>
    <x v="6"/>
    <s v="A"/>
    <s v="FALSE"/>
    <s v="FALSE"/>
    <s v="FALSE"/>
    <n v="22.85"/>
    <n v="23.28"/>
    <n v="46.13"/>
  </r>
  <r>
    <n v="22"/>
    <n v="42"/>
    <x v="22"/>
    <s v="Ski Racer"/>
    <s v="M"/>
    <x v="11"/>
    <s v="A"/>
    <s v="FALSE"/>
    <s v="FALSE"/>
    <s v="FALSE"/>
    <n v="23.91"/>
    <n v="22.44"/>
    <n v="46.35"/>
  </r>
  <r>
    <n v="23"/>
    <n v="65"/>
    <x v="23"/>
    <s v="Ski Racer"/>
    <s v="M"/>
    <x v="6"/>
    <s v="A"/>
    <s v="FALSE"/>
    <s v="FALSE"/>
    <s v="FALSE"/>
    <n v="23.74"/>
    <n v="22.7"/>
    <n v="46.44"/>
  </r>
  <r>
    <n v="24"/>
    <n v="29"/>
    <x v="24"/>
    <s v="Ski Racer"/>
    <s v="M"/>
    <x v="8"/>
    <s v="A"/>
    <s v="FALSE"/>
    <s v="TRUE"/>
    <s v="FALSE"/>
    <n v="23.35"/>
    <n v="23.11"/>
    <n v="46.46"/>
  </r>
  <r>
    <n v="25"/>
    <n v="37"/>
    <x v="25"/>
    <s v="Ski Racer"/>
    <s v="F"/>
    <x v="16"/>
    <s v="A"/>
    <s v="FALSE"/>
    <s v="FALSE"/>
    <s v="FALSE"/>
    <n v="23.22"/>
    <n v="23.68"/>
    <n v="46.9"/>
  </r>
  <r>
    <n v="26"/>
    <n v="179"/>
    <x v="26"/>
    <s v="Ski Racer"/>
    <s v="M"/>
    <x v="17"/>
    <s v="B"/>
    <s v="FALSE"/>
    <s v="FALSE"/>
    <s v="FALSE"/>
    <n v="23.33"/>
    <n v="23.85"/>
    <n v="47.18"/>
  </r>
  <r>
    <n v="27"/>
    <n v="52"/>
    <x v="27"/>
    <s v="Ski Racer"/>
    <s v="F"/>
    <x v="1"/>
    <s v="A"/>
    <s v="FALSE"/>
    <s v="FALSE"/>
    <s v="FALSE"/>
    <n v="23.34"/>
    <n v="23.87"/>
    <n v="47.21"/>
  </r>
  <r>
    <n v="28"/>
    <n v="10"/>
    <x v="28"/>
    <s v="Ski Racer"/>
    <s v="M"/>
    <x v="10"/>
    <s v="A"/>
    <s v="FALSE"/>
    <s v="FALSE"/>
    <s v="FALSE"/>
    <n v="24.17"/>
    <n v="23.14"/>
    <n v="47.31"/>
  </r>
  <r>
    <n v="29"/>
    <n v="11"/>
    <x v="29"/>
    <s v="Ski Racer"/>
    <s v="M"/>
    <x v="18"/>
    <s v="A"/>
    <s v="FALSE"/>
    <s v="FALSE"/>
    <s v="FALSE"/>
    <n v="23.36"/>
    <n v="24.12"/>
    <n v="47.480000000000004"/>
  </r>
  <r>
    <n v="30"/>
    <n v="5"/>
    <x v="30"/>
    <s v="Ski Racer"/>
    <s v="M"/>
    <x v="4"/>
    <s v="A"/>
    <s v="FALSE"/>
    <s v="FALSE"/>
    <s v="FALSE"/>
    <n v="23.67"/>
    <n v="23.98"/>
    <n v="47.650000000000006"/>
  </r>
  <r>
    <n v="31"/>
    <n v="99"/>
    <x v="31"/>
    <s v="Ski Racer"/>
    <s v="M"/>
    <x v="19"/>
    <s v="B"/>
    <s v="FALSE"/>
    <s v="FALSE"/>
    <s v="FALSE"/>
    <n v="23.55"/>
    <n v="24.3"/>
    <n v="47.85"/>
  </r>
  <r>
    <n v="32"/>
    <n v="13"/>
    <x v="32"/>
    <s v="Ski Racer"/>
    <s v="M"/>
    <x v="18"/>
    <s v="A"/>
    <s v="TRUE"/>
    <s v="FALSE"/>
    <s v="FALSE"/>
    <n v="23.54"/>
    <n v="24.75"/>
    <n v="48.29"/>
  </r>
  <r>
    <n v="33"/>
    <n v="158"/>
    <x v="33"/>
    <s v="Ski Racer"/>
    <s v="M"/>
    <x v="20"/>
    <s v="B"/>
    <s v="FALSE"/>
    <s v="FALSE"/>
    <s v="FALSE"/>
    <n v="24.5"/>
    <n v="24.5"/>
    <n v="49"/>
  </r>
  <r>
    <n v="34"/>
    <n v="70"/>
    <x v="34"/>
    <s v="Ski Racer"/>
    <s v="F"/>
    <x v="13"/>
    <s v="A"/>
    <s v="TRUE"/>
    <s v="FALSE"/>
    <s v="FALSE"/>
    <n v="24.84"/>
    <n v="24.63"/>
    <n v="49.47"/>
  </r>
  <r>
    <n v="35"/>
    <n v="84"/>
    <x v="35"/>
    <s v="Ski Racer"/>
    <s v="M"/>
    <x v="15"/>
    <s v="A"/>
    <s v="FALSE"/>
    <s v="FALSE"/>
    <s v="FALSE"/>
    <n v="25.72"/>
    <n v="24.07"/>
    <n v="49.79"/>
  </r>
  <r>
    <n v="36"/>
    <n v="74"/>
    <x v="36"/>
    <s v="Ski Racer"/>
    <s v="M"/>
    <x v="13"/>
    <s v="A"/>
    <s v="FALSE"/>
    <s v="FALSE"/>
    <s v="FALSE"/>
    <n v="24.87"/>
    <n v="25.01"/>
    <n v="49.88"/>
  </r>
  <r>
    <n v="37"/>
    <n v="9"/>
    <x v="37"/>
    <s v="Ski Racer"/>
    <s v="F"/>
    <x v="18"/>
    <s v="A"/>
    <s v="FALSE"/>
    <s v="FALSE"/>
    <s v="FALSE"/>
    <n v="24.51"/>
    <n v="25.94"/>
    <n v="50.45"/>
  </r>
  <r>
    <n v="38"/>
    <n v="8"/>
    <x v="38"/>
    <s v="Ski Racer"/>
    <s v="M"/>
    <x v="9"/>
    <s v="A"/>
    <s v="FALSE"/>
    <s v="FALSE"/>
    <s v="FALSE"/>
    <n v="26.58"/>
    <n v="24.01"/>
    <n v="50.59"/>
  </r>
  <r>
    <n v="39"/>
    <n v="2"/>
    <x v="39"/>
    <s v="Ski Racer"/>
    <s v="M"/>
    <x v="9"/>
    <s v="A"/>
    <s v="FALSE"/>
    <s v="FALSE"/>
    <s v="FALSE"/>
    <n v="25.75"/>
    <n v="24.86"/>
    <n v="50.61"/>
  </r>
  <r>
    <n v="40"/>
    <n v="62"/>
    <x v="40"/>
    <s v="Ski Racer"/>
    <s v="M"/>
    <x v="21"/>
    <s v="A"/>
    <s v="FALSE"/>
    <s v="FALSE"/>
    <s v="TRUE"/>
    <n v="24.8"/>
    <n v="25.99"/>
    <n v="50.79"/>
  </r>
  <r>
    <n v="41"/>
    <n v="164"/>
    <x v="41"/>
    <s v="Ski Racer"/>
    <s v="F"/>
    <x v="20"/>
    <s v="B"/>
    <s v="FALSE"/>
    <s v="FALSE"/>
    <s v="FALSE"/>
    <n v="25.19"/>
    <n v="25.94"/>
    <n v="51.13"/>
  </r>
  <r>
    <n v="42"/>
    <n v="50"/>
    <x v="42"/>
    <s v="Ski Racer"/>
    <s v="M"/>
    <x v="1"/>
    <s v="A"/>
    <s v="TRUE"/>
    <s v="FALSE"/>
    <s v="FALSE"/>
    <n v="25.42"/>
    <n v="26.1"/>
    <n v="51.52"/>
  </r>
  <r>
    <n v="43"/>
    <n v="15"/>
    <x v="43"/>
    <s v="Ski Racer"/>
    <s v="M"/>
    <x v="18"/>
    <s v="A"/>
    <s v="FALSE"/>
    <s v="FALSE"/>
    <s v="FALSE"/>
    <n v="25.43"/>
    <n v="26.18"/>
    <n v="51.61"/>
  </r>
  <r>
    <n v="44"/>
    <n v="57"/>
    <x v="44"/>
    <s v="Ski Racer"/>
    <s v="M"/>
    <x v="22"/>
    <s v="A"/>
    <s v="FALSE"/>
    <s v="FALSE"/>
    <s v="FALSE"/>
    <n v="26"/>
    <n v="25.63"/>
    <n v="51.629999999999995"/>
  </r>
  <r>
    <n v="45"/>
    <n v="1"/>
    <x v="45"/>
    <s v="Ski Racer"/>
    <s v="F"/>
    <x v="4"/>
    <s v="A"/>
    <s v="FALSE"/>
    <s v="FALSE"/>
    <s v="FALSE"/>
    <n v="25.59"/>
    <n v="26.29"/>
    <n v="51.879999999999995"/>
  </r>
  <r>
    <n v="46"/>
    <n v="75"/>
    <x v="46"/>
    <s v="Board Racer"/>
    <s v="M"/>
    <x v="23"/>
    <s v="A"/>
    <s v="FALSE"/>
    <s v="FALSE"/>
    <s v="FALSE"/>
    <n v="26.36"/>
    <n v="25.54"/>
    <n v="51.9"/>
  </r>
  <r>
    <n v="47"/>
    <n v="47"/>
    <x v="47"/>
    <s v="Ski Racer"/>
    <s v="F"/>
    <x v="5"/>
    <s v="A"/>
    <s v="FALSE"/>
    <s v="FALSE"/>
    <s v="FALSE"/>
    <n v="26.67"/>
    <n v="25.73"/>
    <n v="52.400000000000006"/>
  </r>
  <r>
    <n v="48"/>
    <n v="38"/>
    <x v="48"/>
    <s v="Ski Racer"/>
    <s v="F"/>
    <x v="11"/>
    <s v="A"/>
    <s v="FALSE"/>
    <s v="FALSE"/>
    <s v="FALSE"/>
    <n v="25.91"/>
    <n v="26.52"/>
    <n v="52.43"/>
  </r>
  <r>
    <n v="49"/>
    <n v="45"/>
    <x v="49"/>
    <s v="Ski Racer"/>
    <s v="M"/>
    <x v="5"/>
    <s v="A"/>
    <s v="FALSE"/>
    <s v="FALSE"/>
    <s v="FALSE"/>
    <n v="26.6"/>
    <n v="25.91"/>
    <n v="52.510000000000005"/>
  </r>
  <r>
    <n v="50"/>
    <n v="16"/>
    <x v="50"/>
    <s v="Ski Racer"/>
    <s v="F"/>
    <x v="10"/>
    <s v="A"/>
    <s v="FALSE"/>
    <s v="FALSE"/>
    <s v="FALSE"/>
    <n v="26.58"/>
    <n v="26.06"/>
    <n v="52.64"/>
  </r>
  <r>
    <n v="51"/>
    <n v="171"/>
    <x v="51"/>
    <s v="Ski Racer"/>
    <s v="M"/>
    <x v="24"/>
    <s v="C"/>
    <s v="FALSE"/>
    <s v="FALSE"/>
    <s v="FALSE"/>
    <n v="27.52"/>
    <n v="25.53"/>
    <n v="53.05"/>
  </r>
  <r>
    <n v="52"/>
    <n v="30"/>
    <x v="52"/>
    <s v="Ski Racer"/>
    <s v="M"/>
    <x v="25"/>
    <s v="A"/>
    <s v="FALSE"/>
    <s v="FALSE"/>
    <s v="FALSE"/>
    <n v="25.77"/>
    <n v="27.37"/>
    <n v="53.14"/>
  </r>
  <r>
    <n v="53"/>
    <n v="105"/>
    <x v="53"/>
    <s v="Ski Racer"/>
    <s v="F"/>
    <x v="19"/>
    <s v="B"/>
    <s v="FALSE"/>
    <s v="FALSE"/>
    <s v="FALSE"/>
    <n v="25.95"/>
    <n v="27.32"/>
    <n v="53.269999999999996"/>
  </r>
  <r>
    <n v="54"/>
    <n v="182"/>
    <x v="54"/>
    <s v="Board Racer"/>
    <s v="M"/>
    <x v="26"/>
    <s v="B"/>
    <s v="FALSE"/>
    <s v="FALSE"/>
    <s v="FALSE"/>
    <n v="27.98"/>
    <n v="25.35"/>
    <n v="53.33"/>
  </r>
  <r>
    <n v="55"/>
    <n v="44"/>
    <x v="55"/>
    <s v="Ski Racer"/>
    <s v="M"/>
    <x v="11"/>
    <s v="A"/>
    <s v="FALSE"/>
    <s v="FALSE"/>
    <s v="FALSE"/>
    <n v="26.37"/>
    <n v="27.01"/>
    <n v="53.38"/>
  </r>
  <r>
    <n v="56"/>
    <n v="109"/>
    <x v="56"/>
    <s v="Ski Racer"/>
    <s v="M"/>
    <x v="27"/>
    <s v="B"/>
    <s v="FALSE"/>
    <s v="FALSE"/>
    <s v="FALSE"/>
    <n v="25.8"/>
    <n v="27.6"/>
    <n v="53.400000000000006"/>
  </r>
  <r>
    <n v="57"/>
    <n v="156"/>
    <x v="57"/>
    <s v="Ski Racer"/>
    <s v="F"/>
    <x v="28"/>
    <s v="B"/>
    <s v="FALSE"/>
    <s v="FALSE"/>
    <s v="FALSE"/>
    <n v="26.32"/>
    <n v="27.11"/>
    <n v="53.43"/>
  </r>
  <r>
    <n v="58"/>
    <n v="18"/>
    <x v="58"/>
    <s v="Ski Racer"/>
    <s v="M"/>
    <x v="29"/>
    <s v="A"/>
    <s v="FALSE"/>
    <s v="TRUE"/>
    <s v="FALSE"/>
    <n v="27.37"/>
    <n v="26.07"/>
    <n v="53.44"/>
  </r>
  <r>
    <n v="59"/>
    <n v="79"/>
    <x v="59"/>
    <s v="Ski Racer"/>
    <s v="F"/>
    <x v="30"/>
    <s v="A"/>
    <s v="TRUE"/>
    <s v="TRUE"/>
    <s v="FALSE"/>
    <n v="27.06"/>
    <n v="26.51"/>
    <n v="53.57"/>
  </r>
  <r>
    <n v="60"/>
    <n v="25"/>
    <x v="60"/>
    <s v="Ski Racer"/>
    <s v="M"/>
    <x v="8"/>
    <s v="A"/>
    <s v="FALSE"/>
    <s v="TRUE"/>
    <s v="FALSE"/>
    <n v="27.22"/>
    <n v="26.64"/>
    <n v="53.86"/>
  </r>
  <r>
    <n v="61"/>
    <n v="106"/>
    <x v="61"/>
    <s v="Ski Racer"/>
    <s v="F"/>
    <x v="31"/>
    <s v="B"/>
    <s v="FALSE"/>
    <s v="FALSE"/>
    <s v="FALSE"/>
    <n v="27.62"/>
    <n v="26.45"/>
    <n v="54.07"/>
  </r>
  <r>
    <n v="62"/>
    <n v="111"/>
    <x v="62"/>
    <s v="Ski Racer"/>
    <s v="M"/>
    <x v="27"/>
    <s v="B"/>
    <s v="FALSE"/>
    <s v="FALSE"/>
    <s v="FALSE"/>
    <n v="26.72"/>
    <n v="27.5"/>
    <n v="54.22"/>
  </r>
  <r>
    <n v="63"/>
    <n v="188"/>
    <x v="63"/>
    <s v="Ski Racer"/>
    <s v="M"/>
    <x v="32"/>
    <s v="E"/>
    <s v="FALSE"/>
    <s v="FALSE"/>
    <s v="FALSE"/>
    <n v="26.63"/>
    <n v="27.73"/>
    <n v="54.36"/>
  </r>
  <r>
    <n v="64"/>
    <n v="149"/>
    <x v="64"/>
    <s v="Ski Racer"/>
    <s v="F"/>
    <x v="33"/>
    <s v="B"/>
    <s v="FALSE"/>
    <s v="FALSE"/>
    <s v="FALSE"/>
    <n v="27.11"/>
    <n v="27.3"/>
    <n v="54.41"/>
  </r>
  <r>
    <n v="65"/>
    <n v="107"/>
    <x v="65"/>
    <s v="Ski Racer"/>
    <s v="M"/>
    <x v="27"/>
    <s v="B"/>
    <s v="FALSE"/>
    <s v="FALSE"/>
    <s v="FALSE"/>
    <n v="27.24"/>
    <n v="27.57"/>
    <n v="54.81"/>
  </r>
  <r>
    <n v="66"/>
    <n v="166"/>
    <x v="66"/>
    <s v="Ski Racer"/>
    <s v="F"/>
    <x v="34"/>
    <s v="B"/>
    <s v="FALSE"/>
    <s v="FALSE"/>
    <s v="FALSE"/>
    <n v="26.6"/>
    <n v="28.26"/>
    <n v="54.86"/>
  </r>
  <r>
    <n v="67"/>
    <n v="33"/>
    <x v="67"/>
    <s v="Board Racer"/>
    <s v="M"/>
    <x v="35"/>
    <s v="A"/>
    <s v="TRUE"/>
    <s v="FALSE"/>
    <s v="FALSE"/>
    <n v="26.61"/>
    <n v="28.27"/>
    <n v="54.879999999999995"/>
  </r>
  <r>
    <n v="68"/>
    <n v="177"/>
    <x v="68"/>
    <s v="Ski Racer"/>
    <s v="F"/>
    <x v="17"/>
    <s v="B"/>
    <s v="FALSE"/>
    <s v="FALSE"/>
    <s v="FALSE"/>
    <n v="26.57"/>
    <n v="28.43"/>
    <n v="55"/>
  </r>
  <r>
    <n v="69"/>
    <n v="67"/>
    <x v="69"/>
    <s v="Ski Racer"/>
    <s v="F"/>
    <x v="2"/>
    <s v="A"/>
    <s v="FALSE"/>
    <s v="FALSE"/>
    <s v="FALSE"/>
    <n v="27.51"/>
    <n v="27.62"/>
    <n v="55.13"/>
  </r>
  <r>
    <n v="70"/>
    <n v="152"/>
    <x v="70"/>
    <s v="Ski Racer"/>
    <s v="F"/>
    <x v="28"/>
    <s v="B"/>
    <s v="FALSE"/>
    <s v="FALSE"/>
    <s v="FALSE"/>
    <n v="27.99"/>
    <n v="27.23"/>
    <n v="55.22"/>
  </r>
  <r>
    <n v="71"/>
    <n v="68"/>
    <x v="71"/>
    <s v="Ski Racer"/>
    <s v="M"/>
    <x v="13"/>
    <s v="A"/>
    <s v="TRUE"/>
    <s v="FALSE"/>
    <s v="FALSE"/>
    <n v="28.1"/>
    <n v="27.2"/>
    <n v="55.3"/>
  </r>
  <r>
    <n v="72"/>
    <n v="54"/>
    <x v="72"/>
    <s v="Ski Racer"/>
    <s v="F"/>
    <x v="15"/>
    <s v="A"/>
    <s v="FALSE"/>
    <s v="FALSE"/>
    <s v="FALSE"/>
    <n v="28.33"/>
    <n v="27.11"/>
    <n v="55.44"/>
  </r>
  <r>
    <n v="73"/>
    <n v="170"/>
    <x v="73"/>
    <s v="Ski Racer"/>
    <s v="M"/>
    <x v="34"/>
    <s v="B"/>
    <s v="FALSE"/>
    <s v="FALSE"/>
    <s v="FALSE"/>
    <n v="27.33"/>
    <n v="28.62"/>
    <n v="55.95"/>
  </r>
  <r>
    <n v="74"/>
    <n v="71"/>
    <x v="74"/>
    <s v="Ski Racer"/>
    <s v="F"/>
    <x v="2"/>
    <s v="A"/>
    <s v="FALSE"/>
    <s v="FALSE"/>
    <s v="FALSE"/>
    <n v="28.07"/>
    <n v="28.1"/>
    <n v="56.17"/>
  </r>
  <r>
    <n v="75"/>
    <n v="14"/>
    <x v="75"/>
    <s v="Ski Racer"/>
    <s v="M"/>
    <x v="10"/>
    <s v="A"/>
    <s v="FALSE"/>
    <s v="FALSE"/>
    <s v="FALSE"/>
    <n v="27.67"/>
    <n v="28.65"/>
    <n v="56.32"/>
  </r>
  <r>
    <n v="76"/>
    <n v="7"/>
    <x v="76"/>
    <s v="Ski Racer"/>
    <s v="F"/>
    <x v="4"/>
    <s v="A"/>
    <s v="FALSE"/>
    <s v="FALSE"/>
    <s v="FALSE"/>
    <n v="27.99"/>
    <n v="28.54"/>
    <n v="56.53"/>
  </r>
  <r>
    <n v="77"/>
    <n v="161"/>
    <x v="77"/>
    <s v="Ski Racer"/>
    <s v="M"/>
    <x v="12"/>
    <s v="B"/>
    <s v="TRUE"/>
    <s v="FALSE"/>
    <s v="FALSE"/>
    <n v="28.47"/>
    <n v="28.68"/>
    <n v="57.15"/>
  </r>
  <r>
    <n v="78"/>
    <n v="26"/>
    <x v="78"/>
    <s v="Board Racer"/>
    <s v="M"/>
    <x v="25"/>
    <s v="A"/>
    <s v="FALSE"/>
    <s v="FALSE"/>
    <s v="FALSE"/>
    <n v="30.01"/>
    <n v="27.69"/>
    <n v="57.7"/>
  </r>
  <r>
    <n v="79"/>
    <n v="28"/>
    <x v="79"/>
    <s v="Ski Racer"/>
    <s v="F"/>
    <x v="25"/>
    <s v="A"/>
    <s v="FALSE"/>
    <s v="FALSE"/>
    <s v="FALSE"/>
    <n v="30.93"/>
    <n v="27.06"/>
    <n v="57.989999999999995"/>
  </r>
  <r>
    <n v="80"/>
    <n v="160"/>
    <x v="80"/>
    <s v="Ski Racer"/>
    <s v="M"/>
    <x v="20"/>
    <s v="B"/>
    <s v="FALSE"/>
    <s v="FALSE"/>
    <s v="FALSE"/>
    <n v="29.57"/>
    <n v="28.98"/>
    <n v="58.55"/>
  </r>
  <r>
    <n v="81"/>
    <n v="159"/>
    <x v="81"/>
    <s v="Ski Racer"/>
    <s v="M"/>
    <x v="12"/>
    <s v="B"/>
    <s v="FALSE"/>
    <s v="FALSE"/>
    <s v="FALSE"/>
    <n v="29.5"/>
    <n v="29.17"/>
    <n v="58.67"/>
  </r>
  <r>
    <n v="82"/>
    <n v="35"/>
    <x v="82"/>
    <s v="Ski Racer"/>
    <s v="M"/>
    <x v="35"/>
    <s v="A"/>
    <s v="FALSE"/>
    <s v="FALSE"/>
    <s v="FALSE"/>
    <n v="30.14"/>
    <n v="28.55"/>
    <n v="58.69"/>
  </r>
  <r>
    <n v="83"/>
    <n v="118"/>
    <x v="83"/>
    <s v="Ski Racer"/>
    <s v="F"/>
    <x v="15"/>
    <s v="A"/>
    <s v="FALSE"/>
    <s v="FALSE"/>
    <s v="FALSE"/>
    <n v="29.59"/>
    <n v="29.38"/>
    <n v="58.97"/>
  </r>
  <r>
    <n v="84"/>
    <n v="155"/>
    <x v="84"/>
    <s v="Ski Racer"/>
    <s v="F"/>
    <x v="36"/>
    <s v="B"/>
    <s v="FALSE"/>
    <s v="FALSE"/>
    <s v="FALSE"/>
    <n v="30.11"/>
    <n v="29"/>
    <n v="59.11"/>
  </r>
  <r>
    <n v="85"/>
    <n v="169"/>
    <x v="85"/>
    <s v="Ski Racer"/>
    <s v="M"/>
    <x v="24"/>
    <s v="C"/>
    <s v="FALSE"/>
    <s v="FALSE"/>
    <s v="FALSE"/>
    <n v="29.99"/>
    <n v="29.12"/>
    <n v="59.11"/>
  </r>
  <r>
    <n v="86"/>
    <n v="131"/>
    <x v="86"/>
    <s v="Ski Racer"/>
    <s v="F"/>
    <x v="19"/>
    <s v="B"/>
    <s v="FALSE"/>
    <s v="FALSE"/>
    <s v="FALSE"/>
    <n v="30.51"/>
    <n v="28.86"/>
    <n v="59.370000000000005"/>
  </r>
  <r>
    <n v="87"/>
    <n v="86"/>
    <x v="87"/>
    <s v="Ski Racer"/>
    <s v="M"/>
    <x v="37"/>
    <s v="A"/>
    <s v="TRUE"/>
    <s v="FALSE"/>
    <s v="TRUE"/>
    <n v="29.03"/>
    <n v="30.4"/>
    <n v="59.43"/>
  </r>
  <r>
    <n v="88"/>
    <n v="212"/>
    <x v="88"/>
    <s v="Ski Racer"/>
    <s v="F"/>
    <x v="22"/>
    <s v="A"/>
    <s v="FALSE"/>
    <s v="FALSE"/>
    <s v="FALSE"/>
    <n v="29.53"/>
    <n v="30.43"/>
    <n v="59.96"/>
  </r>
  <r>
    <n v="89"/>
    <n v="77"/>
    <x v="89"/>
    <s v="Ski Racer"/>
    <s v="M"/>
    <x v="30"/>
    <s v="A"/>
    <s v="TRUE"/>
    <s v="TRUE"/>
    <s v="FALSE"/>
    <n v="30.69"/>
    <n v="29.31"/>
    <n v="60"/>
  </r>
  <r>
    <n v="90"/>
    <n v="151"/>
    <x v="90"/>
    <s v="Ski Racer"/>
    <s v="M"/>
    <x v="36"/>
    <s v="B"/>
    <s v="FALSE"/>
    <s v="FALSE"/>
    <s v="FALSE"/>
    <n v="30.89"/>
    <n v="29.42"/>
    <n v="60.31"/>
  </r>
  <r>
    <n v="91"/>
    <n v="148"/>
    <x v="91"/>
    <s v="Ski Racer"/>
    <s v="F"/>
    <x v="38"/>
    <s v="C"/>
    <s v="FALSE"/>
    <s v="FALSE"/>
    <s v="FALSE"/>
    <n v="30.58"/>
    <n v="29.74"/>
    <n v="60.319999999999993"/>
  </r>
  <r>
    <n v="92"/>
    <n v="165"/>
    <x v="92"/>
    <s v="Ski Racer"/>
    <s v="M"/>
    <x v="12"/>
    <s v="B"/>
    <s v="FALSE"/>
    <s v="FALSE"/>
    <s v="FALSE"/>
    <n v="30.7"/>
    <n v="29.62"/>
    <n v="60.32"/>
  </r>
  <r>
    <n v="93"/>
    <n v="157"/>
    <x v="93"/>
    <s v="Ski Racer"/>
    <s v="F"/>
    <x v="36"/>
    <s v="B"/>
    <s v="FALSE"/>
    <s v="FALSE"/>
    <s v="FALSE"/>
    <n v="30.63"/>
    <n v="29.71"/>
    <n v="60.34"/>
  </r>
  <r>
    <n v="94"/>
    <n v="154"/>
    <x v="94"/>
    <s v="Board Racer"/>
    <s v="M"/>
    <x v="28"/>
    <s v="B"/>
    <s v="FALSE"/>
    <s v="FALSE"/>
    <s v="FALSE"/>
    <n v="30.03"/>
    <n v="30.57"/>
    <n v="60.6"/>
  </r>
  <r>
    <n v="95"/>
    <n v="168"/>
    <x v="95"/>
    <s v="Ski Racer"/>
    <s v="M"/>
    <x v="34"/>
    <s v="B"/>
    <s v="FALSE"/>
    <s v="FALSE"/>
    <s v="FALSE"/>
    <n v="29.51"/>
    <n v="31.25"/>
    <n v="60.760000000000005"/>
  </r>
  <r>
    <n v="96"/>
    <n v="104"/>
    <x v="96"/>
    <s v="Ski Racer"/>
    <s v="M"/>
    <x v="39"/>
    <s v="B"/>
    <s v="TRUE"/>
    <s v="FALSE"/>
    <s v="FALSE"/>
    <n v="30.41"/>
    <n v="30.63"/>
    <n v="61.04"/>
  </r>
  <r>
    <n v="97"/>
    <n v="43"/>
    <x v="97"/>
    <s v="Ski Racer"/>
    <s v="F"/>
    <x v="16"/>
    <s v="A"/>
    <s v="FALSE"/>
    <s v="FALSE"/>
    <s v="FALSE"/>
    <n v="30.65"/>
    <n v="30.71"/>
    <n v="61.36"/>
  </r>
  <r>
    <n v="98"/>
    <n v="145"/>
    <x v="98"/>
    <s v="Board Racer"/>
    <s v="M"/>
    <x v="33"/>
    <s v="B"/>
    <s v="FALSE"/>
    <s v="FALSE"/>
    <s v="FALSE"/>
    <n v="30.67"/>
    <n v="30.96"/>
    <n v="61.63"/>
  </r>
  <r>
    <n v="99"/>
    <n v="108"/>
    <x v="99"/>
    <s v="Ski Racer"/>
    <s v="F"/>
    <x v="31"/>
    <s v="B"/>
    <s v="FALSE"/>
    <s v="FALSE"/>
    <s v="FALSE"/>
    <n v="31.04"/>
    <n v="30.65"/>
    <n v="61.69"/>
  </r>
  <r>
    <n v="100"/>
    <n v="97"/>
    <x v="100"/>
    <s v="Ski Racer"/>
    <s v="F"/>
    <x v="40"/>
    <s v="D"/>
    <s v="FALSE"/>
    <s v="FALSE"/>
    <s v="FALSE"/>
    <n v="30.48"/>
    <n v="31.88"/>
    <n v="62.36"/>
  </r>
  <r>
    <n v="101"/>
    <n v="41"/>
    <x v="101"/>
    <s v="Ski Racer"/>
    <s v="M"/>
    <x v="16"/>
    <s v="A"/>
    <s v="FALSE"/>
    <s v="FALSE"/>
    <s v="FALSE"/>
    <n v="34.11"/>
    <n v="28.75"/>
    <n v="62.86"/>
  </r>
  <r>
    <n v="102"/>
    <n v="186"/>
    <x v="102"/>
    <s v="Board Racer"/>
    <s v="M"/>
    <x v="26"/>
    <s v="B"/>
    <s v="FALSE"/>
    <s v="FALSE"/>
    <s v="FALSE"/>
    <n v="31.62"/>
    <n v="31.25"/>
    <n v="62.870000000000005"/>
  </r>
  <r>
    <n v="103"/>
    <n v="142"/>
    <x v="103"/>
    <s v="Ski Racer"/>
    <s v="M"/>
    <x v="38"/>
    <s v="C"/>
    <s v="FALSE"/>
    <s v="FALSE"/>
    <s v="FALSE"/>
    <n v="31.03"/>
    <n v="31.91"/>
    <n v="62.94"/>
  </r>
  <r>
    <n v="104"/>
    <n v="180"/>
    <x v="104"/>
    <s v="Ski Racer"/>
    <s v="M"/>
    <x v="41"/>
    <s v="D"/>
    <s v="FALSE"/>
    <s v="FALSE"/>
    <s v="FALSE"/>
    <n v="33.409999999999997"/>
    <n v="30.37"/>
    <n v="63.78"/>
  </r>
  <r>
    <n v="105"/>
    <n v="115"/>
    <x v="105"/>
    <s v="Ski Racer"/>
    <s v="F"/>
    <x v="42"/>
    <s v="C"/>
    <s v="FALSE"/>
    <s v="FALSE"/>
    <s v="FALSE"/>
    <n v="33.32"/>
    <n v="30.47"/>
    <n v="63.79"/>
  </r>
  <r>
    <n v="106"/>
    <n v="58"/>
    <x v="106"/>
    <s v="Ski Racer"/>
    <s v="F"/>
    <x v="43"/>
    <s v="A"/>
    <s v="FALSE"/>
    <s v="FALSE"/>
    <s v="FALSE"/>
    <n v="32.729999999999997"/>
    <n v="32.15"/>
    <n v="64.88"/>
  </r>
  <r>
    <n v="107"/>
    <n v="120"/>
    <x v="107"/>
    <s v="Ski Racer"/>
    <s v="M"/>
    <x v="44"/>
    <s v="C"/>
    <s v="FALSE"/>
    <s v="FALSE"/>
    <s v="FALSE"/>
    <n v="32.840000000000003"/>
    <n v="32.18"/>
    <n v="65.02000000000001"/>
  </r>
  <r>
    <n v="108"/>
    <n v="204"/>
    <x v="108"/>
    <s v="Board Racer"/>
    <s v="M"/>
    <x v="45"/>
    <s v="D"/>
    <s v="FALSE"/>
    <s v="FALSE"/>
    <s v="FALSE"/>
    <n v="31.53"/>
    <n v="33.68"/>
    <n v="65.210000000000008"/>
  </r>
  <r>
    <n v="109"/>
    <n v="85"/>
    <x v="109"/>
    <s v="Ski Racer"/>
    <s v="F"/>
    <x v="46"/>
    <s v="A"/>
    <s v="FALSE"/>
    <s v="FALSE"/>
    <s v="FALSE"/>
    <n v="34.74"/>
    <n v="30.85"/>
    <n v="65.59"/>
  </r>
  <r>
    <n v="110"/>
    <n v="201"/>
    <x v="110"/>
    <s v="Board Racer"/>
    <s v="M"/>
    <x v="47"/>
    <s v="D"/>
    <s v="FALSE"/>
    <s v="FALSE"/>
    <s v="FALSE"/>
    <n v="33.659999999999997"/>
    <n v="32.229999999999997"/>
    <n v="65.889999999999986"/>
  </r>
  <r>
    <n v="111"/>
    <n v="27"/>
    <x v="111"/>
    <s v="Board Racer"/>
    <s v="M"/>
    <x v="8"/>
    <s v="A"/>
    <s v="FALSE"/>
    <s v="TRUE"/>
    <s v="FALSE"/>
    <n v="34.409999999999997"/>
    <n v="31.57"/>
    <n v="65.97999999999999"/>
  </r>
  <r>
    <n v="112"/>
    <n v="150"/>
    <x v="112"/>
    <s v="Ski Racer"/>
    <s v="F"/>
    <x v="28"/>
    <s v="B"/>
    <s v="FALSE"/>
    <s v="FALSE"/>
    <s v="FALSE"/>
    <n v="32.729999999999997"/>
    <n v="34.11"/>
    <n v="66.84"/>
  </r>
  <r>
    <n v="113"/>
    <n v="98"/>
    <x v="113"/>
    <s v="Ski Racer"/>
    <s v="M"/>
    <x v="39"/>
    <s v="B"/>
    <s v="FALSE"/>
    <s v="FALSE"/>
    <s v="FALSE"/>
    <n v="34.049999999999997"/>
    <n v="33.11"/>
    <n v="67.16"/>
  </r>
  <r>
    <n v="114"/>
    <n v="184"/>
    <x v="114"/>
    <s v="Board Racer"/>
    <s v="M"/>
    <x v="26"/>
    <s v="B"/>
    <s v="FALSE"/>
    <s v="FALSE"/>
    <s v="FALSE"/>
    <n v="32.32"/>
    <n v="35.28"/>
    <n v="67.599999999999994"/>
  </r>
  <r>
    <n v="115"/>
    <n v="103"/>
    <x v="115"/>
    <s v="Ski Racer"/>
    <s v="F"/>
    <x v="19"/>
    <s v="B"/>
    <s v="FALSE"/>
    <s v="FALSE"/>
    <s v="FALSE"/>
    <n v="34.43"/>
    <n v="33.28"/>
    <n v="67.710000000000008"/>
  </r>
  <r>
    <n v="116"/>
    <n v="174"/>
    <x v="116"/>
    <s v="Board Racer"/>
    <s v="M"/>
    <x v="41"/>
    <s v="D"/>
    <s v="FALSE"/>
    <s v="FALSE"/>
    <s v="FALSE"/>
    <n v="37.11"/>
    <n v="31.27"/>
    <n v="68.38"/>
  </r>
  <r>
    <n v="117"/>
    <n v="146"/>
    <x v="117"/>
    <s v="Ski Racer"/>
    <s v="M"/>
    <x v="38"/>
    <s v="C"/>
    <s v="FALSE"/>
    <s v="FALSE"/>
    <s v="FALSE"/>
    <n v="33.36"/>
    <n v="35.35"/>
    <n v="68.710000000000008"/>
  </r>
  <r>
    <n v="118"/>
    <n v="192"/>
    <x v="118"/>
    <s v="Ski Racer"/>
    <s v="F"/>
    <x v="32"/>
    <s v="E"/>
    <s v="FALSE"/>
    <s v="FALSE"/>
    <s v="FALSE"/>
    <n v="34.57"/>
    <n v="34.32"/>
    <n v="68.89"/>
  </r>
  <r>
    <n v="119"/>
    <n v="205"/>
    <x v="119"/>
    <s v="Board Racer"/>
    <s v="M"/>
    <x v="48"/>
    <s v="D"/>
    <s v="FALSE"/>
    <s v="FALSE"/>
    <s v="FALSE"/>
    <n v="33.07"/>
    <n v="35.99"/>
    <n v="69.06"/>
  </r>
  <r>
    <n v="120"/>
    <n v="143"/>
    <x v="120"/>
    <s v="Ski Racer"/>
    <s v="M"/>
    <x v="33"/>
    <s v="B"/>
    <s v="FALSE"/>
    <s v="FALSE"/>
    <s v="FALSE"/>
    <n v="36.25"/>
    <n v="33.4"/>
    <n v="69.650000000000006"/>
  </r>
  <r>
    <n v="121"/>
    <n v="90"/>
    <x v="121"/>
    <s v="Ski Racer"/>
    <s v="F"/>
    <x v="49"/>
    <s v="C"/>
    <s v="FALSE"/>
    <s v="FALSE"/>
    <s v="FALSE"/>
    <n v="35.11"/>
    <n v="35.25"/>
    <n v="70.36"/>
  </r>
  <r>
    <n v="122"/>
    <n v="210"/>
    <x v="122"/>
    <s v="Ski Racer"/>
    <s v="F"/>
    <x v="45"/>
    <s v="D"/>
    <s v="FALSE"/>
    <s v="FALSE"/>
    <s v="FALSE"/>
    <n v="33.119999999999997"/>
    <n v="37.68"/>
    <n v="70.8"/>
  </r>
  <r>
    <n v="123"/>
    <n v="91"/>
    <x v="123"/>
    <s v="Board Racer"/>
    <s v="M"/>
    <x v="40"/>
    <s v="D"/>
    <s v="FALSE"/>
    <s v="FALSE"/>
    <s v="FALSE"/>
    <n v="34.590000000000003"/>
    <n v="36.31"/>
    <n v="70.900000000000006"/>
  </r>
  <r>
    <n v="124"/>
    <n v="78"/>
    <x v="124"/>
    <s v="Board Racer"/>
    <s v="F"/>
    <x v="3"/>
    <s v="A"/>
    <s v="FALSE"/>
    <s v="TRUE"/>
    <s v="FALSE"/>
    <n v="34.94"/>
    <n v="36.14"/>
    <n v="71.08"/>
  </r>
  <r>
    <n v="125"/>
    <n v="162"/>
    <x v="125"/>
    <s v="Board Racer"/>
    <s v="M"/>
    <x v="20"/>
    <s v="B"/>
    <s v="FALSE"/>
    <s v="FALSE"/>
    <s v="FALSE"/>
    <n v="34.64"/>
    <n v="36.47"/>
    <n v="71.11"/>
  </r>
  <r>
    <n v="126"/>
    <n v="173"/>
    <x v="126"/>
    <s v="Board Racer"/>
    <s v="M"/>
    <x v="24"/>
    <s v="C"/>
    <s v="FALSE"/>
    <s v="FALSE"/>
    <s v="FALSE"/>
    <n v="36.049999999999997"/>
    <n v="35.93"/>
    <n v="71.97999999999999"/>
  </r>
  <r>
    <n v="127"/>
    <n v="17"/>
    <x v="127"/>
    <s v="Board Racer"/>
    <s v="F"/>
    <x v="50"/>
    <s v="A"/>
    <s v="FALSE"/>
    <s v="TRUE"/>
    <s v="FALSE"/>
    <n v="36.42"/>
    <n v="36.69"/>
    <n v="73.11"/>
  </r>
  <r>
    <n v="128"/>
    <n v="112"/>
    <x v="128"/>
    <s v="Ski Racer"/>
    <s v="F"/>
    <x v="31"/>
    <s v="B"/>
    <s v="FALSE"/>
    <s v="FALSE"/>
    <s v="FALSE"/>
    <n v="35.369999999999997"/>
    <n v="38.99"/>
    <n v="74.36"/>
  </r>
  <r>
    <n v="129"/>
    <n v="83"/>
    <x v="129"/>
    <s v="Board Racer"/>
    <s v="F"/>
    <x v="46"/>
    <s v="A"/>
    <s v="FALSE"/>
    <s v="FALSE"/>
    <s v="FALSE"/>
    <n v="38.31"/>
    <n v="36.630000000000003"/>
    <n v="74.94"/>
  </r>
  <r>
    <n v="130"/>
    <n v="81"/>
    <x v="130"/>
    <s v="Ski Racer"/>
    <s v="F"/>
    <x v="46"/>
    <s v="A"/>
    <s v="FALSE"/>
    <s v="FALSE"/>
    <s v="FALSE"/>
    <n v="37.94"/>
    <n v="37.35"/>
    <n v="75.289999999999992"/>
  </r>
  <r>
    <n v="131"/>
    <n v="34"/>
    <x v="131"/>
    <s v="Board Racer"/>
    <s v="F"/>
    <x v="51"/>
    <s v="A"/>
    <s v="FALSE"/>
    <s v="TRUE"/>
    <s v="FALSE"/>
    <n v="35.99"/>
    <n v="40"/>
    <n v="75.990000000000009"/>
  </r>
  <r>
    <n v="132"/>
    <n v="140"/>
    <x v="132"/>
    <s v="Board Racer"/>
    <s v="F"/>
    <x v="26"/>
    <s v="B"/>
    <s v="FALSE"/>
    <s v="FALSE"/>
    <s v="FALSE"/>
    <n v="37.270000000000003"/>
    <n v="38.72"/>
    <n v="75.990000000000009"/>
  </r>
  <r>
    <n v="133"/>
    <n v="206"/>
    <x v="133"/>
    <s v="Board Racer"/>
    <s v="F"/>
    <x v="45"/>
    <s v="D"/>
    <s v="FALSE"/>
    <s v="FALSE"/>
    <s v="FALSE"/>
    <n v="34.4"/>
    <n v="41.93"/>
    <n v="76.33"/>
  </r>
  <r>
    <n v="134"/>
    <n v="178"/>
    <x v="134"/>
    <s v="Board Racer"/>
    <s v="M"/>
    <x v="41"/>
    <s v="D"/>
    <s v="FALSE"/>
    <s v="FALSE"/>
    <s v="FALSE"/>
    <n v="38.32"/>
    <n v="39.26"/>
    <n v="77.58"/>
  </r>
  <r>
    <n v="135"/>
    <n v="122"/>
    <x v="135"/>
    <s v="Ski Racer"/>
    <s v="F"/>
    <x v="52"/>
    <s v="E"/>
    <s v="FALSE"/>
    <s v="FALSE"/>
    <s v="FALSE"/>
    <n v="38.93"/>
    <n v="39.979999999999997"/>
    <n v="78.91"/>
  </r>
  <r>
    <n v="136"/>
    <n v="110"/>
    <x v="136"/>
    <s v="Ski Racer"/>
    <s v="F"/>
    <x v="31"/>
    <s v="B"/>
    <s v="FALSE"/>
    <s v="FALSE"/>
    <s v="FALSE"/>
    <n v="39.82"/>
    <n v="40.31"/>
    <n v="80.13"/>
  </r>
  <r>
    <n v="137"/>
    <n v="197"/>
    <x v="137"/>
    <s v="Board Racer"/>
    <s v="M"/>
    <x v="47"/>
    <s v="D"/>
    <s v="FALSE"/>
    <s v="FALSE"/>
    <s v="FALSE"/>
    <n v="37.74"/>
    <n v="43.69"/>
    <n v="81.430000000000007"/>
  </r>
  <r>
    <n v="138"/>
    <n v="101"/>
    <x v="138"/>
    <s v="Ski Racer"/>
    <s v="M"/>
    <x v="53"/>
    <s v="C"/>
    <s v="FALSE"/>
    <s v="FALSE"/>
    <s v="FALSE"/>
    <n v="40.5"/>
    <n v="42.84"/>
    <n v="83.34"/>
  </r>
  <r>
    <n v="139"/>
    <n v="95"/>
    <x v="139"/>
    <s v="Ski Racer"/>
    <s v="F"/>
    <x v="40"/>
    <s v="D"/>
    <s v="FALSE"/>
    <s v="FALSE"/>
    <s v="FALSE"/>
    <n v="46.06"/>
    <n v="37.64"/>
    <n v="83.7"/>
  </r>
  <r>
    <n v="140"/>
    <n v="136"/>
    <x v="140"/>
    <s v="Ski Racer"/>
    <s v="F"/>
    <x v="54"/>
    <s v="D"/>
    <s v="FALSE"/>
    <s v="FALSE"/>
    <s v="FALSE"/>
    <n v="47.58"/>
    <n v="39.22"/>
    <n v="86.8"/>
  </r>
  <r>
    <n v="141"/>
    <n v="102"/>
    <x v="141"/>
    <s v="Ski Racer"/>
    <s v="M"/>
    <x v="39"/>
    <s v="B"/>
    <s v="TRUE"/>
    <s v="FALSE"/>
    <s v="FALSE"/>
    <n v="40.380000000000003"/>
    <n v="48.09"/>
    <n v="88.47"/>
  </r>
  <r>
    <n v="142"/>
    <n v="195"/>
    <x v="142"/>
    <s v="Ski Racer"/>
    <s v="F"/>
    <x v="55"/>
    <s v="C"/>
    <s v="FALSE"/>
    <s v="FALSE"/>
    <s v="FALSE"/>
    <n v="45.7"/>
    <n v="43.57"/>
    <n v="89.27000000000001"/>
  </r>
  <r>
    <n v="143"/>
    <n v="138"/>
    <x v="143"/>
    <s v="Ski Racer"/>
    <s v="F"/>
    <x v="54"/>
    <s v="D"/>
    <s v="FALSE"/>
    <s v="FALSE"/>
    <s v="FALSE"/>
    <n v="48.88"/>
    <n v="41.08"/>
    <n v="89.960000000000008"/>
  </r>
  <r>
    <n v="144"/>
    <n v="93"/>
    <x v="144"/>
    <s v="Board Racer"/>
    <s v="M"/>
    <x v="40"/>
    <s v="D"/>
    <s v="FALSE"/>
    <s v="FALSE"/>
    <s v="FALSE"/>
    <n v="46.35"/>
    <n v="45.49"/>
    <n v="91.84"/>
  </r>
  <r>
    <n v="145"/>
    <n v="124"/>
    <x v="145"/>
    <s v="Ski Racer"/>
    <s v="F"/>
    <x v="52"/>
    <s v="E"/>
    <s v="FALSE"/>
    <s v="FALSE"/>
    <s v="FALSE"/>
    <n v="41.45"/>
    <n v="53.07"/>
    <n v="94.52000000000001"/>
  </r>
  <r>
    <n v="146"/>
    <n v="94"/>
    <x v="146"/>
    <s v="Ski Racer"/>
    <s v="F"/>
    <x v="49"/>
    <s v="C"/>
    <s v="FALSE"/>
    <s v="FALSE"/>
    <s v="FALSE"/>
    <n v="53.41"/>
    <n v="41.15"/>
    <n v="94.56"/>
  </r>
  <r>
    <n v="147"/>
    <n v="89"/>
    <x v="147"/>
    <s v="Ski Racer"/>
    <s v="F"/>
    <x v="54"/>
    <s v="D"/>
    <s v="FALSE"/>
    <s v="FALSE"/>
    <s v="FALSE"/>
    <n v="49.28"/>
    <n v="46.77"/>
    <n v="96.050000000000011"/>
  </r>
  <r>
    <n v="148"/>
    <n v="144"/>
    <x v="148"/>
    <s v="Ski Racer"/>
    <s v="F"/>
    <x v="38"/>
    <s v="C"/>
    <s v="FALSE"/>
    <s v="FALSE"/>
    <s v="FALSE"/>
    <n v="47.77"/>
    <n v="51.66"/>
    <n v="99.43"/>
  </r>
  <r>
    <n v="149"/>
    <n v="129"/>
    <x v="149"/>
    <s v="Board Racer"/>
    <s v="F"/>
    <x v="53"/>
    <s v="C"/>
    <s v="FALSE"/>
    <s v="FALSE"/>
    <s v="FALSE"/>
    <n v="59.8"/>
    <n v="39.79"/>
    <n v="99.59"/>
  </r>
  <r>
    <n v="150"/>
    <n v="132"/>
    <x v="150"/>
    <s v="Board Racer"/>
    <s v="F"/>
    <x v="56"/>
    <s v="C"/>
    <s v="FALSE"/>
    <s v="FALSE"/>
    <s v="FALSE"/>
    <n v="52.44"/>
    <n v="51.98"/>
    <n v="104.41999999999999"/>
  </r>
  <r>
    <n v="151"/>
    <n v="200"/>
    <x v="151"/>
    <s v="Board Racer"/>
    <s v="F"/>
    <x v="57"/>
    <s v="C"/>
    <s v="FALSE"/>
    <s v="FALSE"/>
    <s v="FALSE"/>
    <n v="54.31"/>
    <n v="51.01"/>
    <n v="105.32"/>
  </r>
  <r>
    <n v="152"/>
    <n v="126"/>
    <x v="152"/>
    <s v="Ski Racer"/>
    <s v="F"/>
    <x v="52"/>
    <s v="E"/>
    <s v="FALSE"/>
    <s v="FALSE"/>
    <s v="FALSE"/>
    <n v="53.42"/>
    <n v="51.92"/>
    <n v="105.34"/>
  </r>
  <r>
    <n v="153"/>
    <n v="196"/>
    <x v="153"/>
    <s v="Board Racer"/>
    <s v="M"/>
    <x v="57"/>
    <s v="C"/>
    <s v="FALSE"/>
    <s v="FALSE"/>
    <s v="FALSE"/>
    <n v="55.76"/>
    <n v="51.57"/>
    <n v="107.33"/>
  </r>
  <r>
    <n v="154"/>
    <n v="217"/>
    <x v="154"/>
    <s v="Board Racer"/>
    <s v="M"/>
    <x v="14"/>
    <s v="D"/>
    <s v="FALSE"/>
    <s v="FALSE"/>
    <s v="FALSE"/>
    <n v="56.56"/>
    <n v="59.08"/>
    <n v="115.64"/>
  </r>
  <r>
    <n v="155"/>
    <n v="128"/>
    <x v="155"/>
    <s v="Ski Racer"/>
    <s v="F"/>
    <x v="56"/>
    <s v="C"/>
    <s v="FALSE"/>
    <s v="FALSE"/>
    <s v="FALSE"/>
    <n v="62.49"/>
    <n v="69.290000000000006"/>
    <n v="131.78"/>
  </r>
  <r>
    <n v="156"/>
    <n v="20"/>
    <x v="156"/>
    <s v="Ski Racer"/>
    <s v="M"/>
    <x v="29"/>
    <s v="A"/>
    <s v="FALSE"/>
    <s v="TRUE"/>
    <s v="FALSE"/>
    <n v="64.94"/>
    <n v="66.989999999999995"/>
    <n v="131.93"/>
  </r>
  <r>
    <n v="157"/>
    <n v="187"/>
    <x v="157"/>
    <s v="Ski Racer"/>
    <s v="F"/>
    <x v="58"/>
    <s v="E"/>
    <s v="FALSE"/>
    <s v="FALSE"/>
    <s v="FALSE"/>
    <n v="74.569999999999993"/>
    <n v="74.760000000000005"/>
    <n v="149.32999999999998"/>
  </r>
  <r>
    <m/>
    <n v="6"/>
    <x v="158"/>
    <s v="Ski Racer"/>
    <s v="F"/>
    <x v="9"/>
    <s v="A"/>
    <s v="FALSE"/>
    <s v="FALSE"/>
    <s v="FALSE"/>
    <s v="DQ"/>
    <s v="DQ"/>
    <s v="N/A"/>
  </r>
  <r>
    <m/>
    <n v="19"/>
    <x v="159"/>
    <s v="Ski Racer"/>
    <s v="M"/>
    <x v="7"/>
    <s v="A"/>
    <s v="FALSE"/>
    <s v="TRUE"/>
    <s v="FALSE"/>
    <n v="27.53"/>
    <s v="DQ"/>
    <s v="N/A"/>
  </r>
  <r>
    <m/>
    <n v="22"/>
    <x v="160"/>
    <s v="Ski Racer"/>
    <s v="M"/>
    <x v="29"/>
    <s v="A"/>
    <s v="FALSE"/>
    <s v="TRUE"/>
    <s v="FALSE"/>
    <s v="DNS"/>
    <s v="DNS"/>
    <s v="N/A"/>
  </r>
  <r>
    <m/>
    <n v="24"/>
    <x v="161"/>
    <s v="Ski Racer"/>
    <s v="M"/>
    <x v="25"/>
    <s v="A"/>
    <s v="TRUE"/>
    <s v="FALSE"/>
    <s v="FALSE"/>
    <s v="DQ"/>
    <n v="27.74"/>
    <s v="N/A"/>
  </r>
  <r>
    <m/>
    <n v="31"/>
    <x v="162"/>
    <s v="Ski Racer"/>
    <s v="M"/>
    <x v="35"/>
    <s v="A"/>
    <s v="TRUE"/>
    <s v="FALSE"/>
    <s v="FALSE"/>
    <s v="DNS"/>
    <s v="DNS"/>
    <s v="N/A"/>
  </r>
  <r>
    <m/>
    <n v="36"/>
    <x v="163"/>
    <s v="Board Racer"/>
    <s v="F"/>
    <x v="59"/>
    <s v="A"/>
    <s v="FALSE"/>
    <s v="FALSE"/>
    <s v="FALSE"/>
    <n v="49.18"/>
    <s v="DNF"/>
    <s v="N/A"/>
  </r>
  <r>
    <m/>
    <n v="39"/>
    <x v="164"/>
    <s v="Ski Racer"/>
    <s v="F"/>
    <x v="16"/>
    <s v="A"/>
    <s v="FALSE"/>
    <s v="FALSE"/>
    <s v="FALSE"/>
    <s v="DNS"/>
    <s v="DNS"/>
    <s v="N/A"/>
  </r>
  <r>
    <m/>
    <n v="55"/>
    <x v="165"/>
    <s v="Ski Racer"/>
    <s v="M"/>
    <x v="22"/>
    <s v="A"/>
    <s v="FALSE"/>
    <s v="FALSE"/>
    <s v="FALSE"/>
    <s v="DNS"/>
    <s v="DNS"/>
    <s v="N/A"/>
  </r>
  <r>
    <m/>
    <n v="60"/>
    <x v="166"/>
    <s v="Ski Racer"/>
    <s v="M"/>
    <x v="21"/>
    <s v="A"/>
    <s v="FALSE"/>
    <s v="FALSE"/>
    <s v="TRUE"/>
    <s v="DQ"/>
    <n v="31.22"/>
    <s v="N/A"/>
  </r>
  <r>
    <m/>
    <n v="64"/>
    <x v="167"/>
    <s v="Ski Racer"/>
    <s v="M"/>
    <x v="21"/>
    <s v="A"/>
    <s v="FALSE"/>
    <s v="FALSE"/>
    <s v="TRUE"/>
    <s v="DNS"/>
    <s v="DNS"/>
    <s v="N/A"/>
  </r>
  <r>
    <m/>
    <n v="66"/>
    <x v="168"/>
    <s v="Ski Racer"/>
    <s v="M"/>
    <x v="21"/>
    <s v="A"/>
    <s v="FALSE"/>
    <s v="FALSE"/>
    <s v="TRUE"/>
    <s v="DNS"/>
    <n v="49.46"/>
    <s v="N/A"/>
  </r>
  <r>
    <m/>
    <n v="69"/>
    <x v="169"/>
    <s v="Ski Racer "/>
    <s v="M"/>
    <x v="2"/>
    <s v="A"/>
    <s v="FALSE"/>
    <s v="FALSE"/>
    <s v="FALSE"/>
    <s v="DNF"/>
    <n v="34.869999999999997"/>
    <s v="N/A"/>
  </r>
  <r>
    <m/>
    <n v="82"/>
    <x v="170"/>
    <s v="Non-Racer"/>
    <s v="M"/>
    <x v="60"/>
    <s v="N/A"/>
    <s v="FALSE"/>
    <s v="TRUE"/>
    <s v="FALSE"/>
    <s v="DNS"/>
    <s v="DNS"/>
    <s v="N/A"/>
  </r>
  <r>
    <m/>
    <n v="88"/>
    <x v="171"/>
    <s v="Ski Racer"/>
    <s v="F"/>
    <x v="61"/>
    <s v="B"/>
    <s v="FALSE"/>
    <s v="TRUE"/>
    <s v="FALSE"/>
    <s v="DNS"/>
    <s v="DNS"/>
    <s v="N/A"/>
  </r>
  <r>
    <m/>
    <n v="92"/>
    <x v="172"/>
    <s v="Ski Racer"/>
    <s v="F"/>
    <x v="49"/>
    <s v="C"/>
    <s v="FALSE"/>
    <s v="FALSE"/>
    <s v="FALSE"/>
    <s v="DNS"/>
    <s v="DNS"/>
    <s v="N/A"/>
  </r>
  <r>
    <m/>
    <n v="96"/>
    <x v="173"/>
    <s v="Ski Racer"/>
    <s v="F"/>
    <x v="49"/>
    <s v="C"/>
    <s v="FALSE"/>
    <s v="FALSE"/>
    <s v="FALSE"/>
    <s v="DNS"/>
    <s v="DNS"/>
    <s v="N/A"/>
  </r>
  <r>
    <m/>
    <n v="100"/>
    <x v="174"/>
    <s v="Ski Racer"/>
    <s v="M"/>
    <x v="39"/>
    <s v="B"/>
    <s v="TRUE"/>
    <s v="FALSE"/>
    <s v="FALSE"/>
    <s v="DNF"/>
    <n v="30.79"/>
    <s v="N/A"/>
  </r>
  <r>
    <m/>
    <n v="113"/>
    <x v="175"/>
    <s v="Ski Racer "/>
    <s v="F"/>
    <x v="27"/>
    <s v="B"/>
    <s v="FALSE"/>
    <s v="FALSE"/>
    <s v="FALSE"/>
    <s v="DQ"/>
    <n v="28.87"/>
    <s v="N/A"/>
  </r>
  <r>
    <m/>
    <n v="114"/>
    <x v="176"/>
    <s v="Ski Racer"/>
    <s v="M"/>
    <x v="44"/>
    <s v="C"/>
    <s v="FALSE"/>
    <s v="FALSE"/>
    <s v="FALSE"/>
    <s v="DNS"/>
    <n v="29.08"/>
    <s v="N/A"/>
  </r>
  <r>
    <m/>
    <n v="116"/>
    <x v="177"/>
    <s v="Ski Racer"/>
    <s v="F"/>
    <x v="43"/>
    <s v="A"/>
    <s v="FALSE"/>
    <s v="FALSE"/>
    <s v="FALSE"/>
    <s v="DNS"/>
    <n v="72.510000000000005"/>
    <s v="N/A"/>
  </r>
  <r>
    <m/>
    <n v="117"/>
    <x v="178"/>
    <s v="Ski Racer"/>
    <s v="F"/>
    <x v="42"/>
    <s v="C"/>
    <s v="FALSE"/>
    <s v="FALSE"/>
    <s v="FALSE"/>
    <s v="DNS"/>
    <s v="DNS"/>
    <s v="N/A"/>
  </r>
  <r>
    <m/>
    <n v="119"/>
    <x v="179"/>
    <s v="Ski Racer"/>
    <s v="M"/>
    <x v="42"/>
    <s v="C"/>
    <s v="FALSE"/>
    <s v="FALSE"/>
    <s v="FALSE"/>
    <s v="DNS"/>
    <s v="DNS"/>
    <s v="N/A"/>
  </r>
  <r>
    <m/>
    <n v="121"/>
    <x v="180"/>
    <s v="Ski Racer"/>
    <s v="M"/>
    <x v="42"/>
    <s v="C"/>
    <s v="FALSE"/>
    <s v="FALSE"/>
    <s v="FALSE"/>
    <s v="DNS"/>
    <s v="DNS"/>
    <s v="N/A"/>
  </r>
  <r>
    <m/>
    <n v="123"/>
    <x v="181"/>
    <s v="Ski Racer"/>
    <s v="M"/>
    <x v="62"/>
    <s v="D"/>
    <s v="FALSE"/>
    <s v="FALSE"/>
    <s v="FALSE"/>
    <s v="DNS"/>
    <s v="DNS"/>
    <s v="N/A"/>
  </r>
  <r>
    <m/>
    <n v="125"/>
    <x v="182"/>
    <s v="Ski Racer"/>
    <s v="M"/>
    <x v="62"/>
    <s v="D"/>
    <s v="FALSE"/>
    <s v="FALSE"/>
    <s v="FALSE"/>
    <s v="DNS"/>
    <s v="DNS"/>
    <s v="N/A"/>
  </r>
  <r>
    <m/>
    <n v="127"/>
    <x v="183"/>
    <s v="Ski Racer"/>
    <s v="M"/>
    <x v="62"/>
    <s v="D"/>
    <s v="TRUE"/>
    <s v="FALSE"/>
    <s v="FALSE"/>
    <n v="40.06"/>
    <s v="DQ"/>
    <s v="N/A"/>
  </r>
  <r>
    <m/>
    <n v="130"/>
    <x v="184"/>
    <s v="Ski Racer"/>
    <s v="F"/>
    <x v="56"/>
    <s v="C"/>
    <s v="FALSE"/>
    <s v="FALSE"/>
    <s v="FALSE"/>
    <s v="DNS"/>
    <s v="DNS"/>
    <s v="N/A"/>
  </r>
  <r>
    <m/>
    <n v="133"/>
    <x v="185"/>
    <s v="Board Racer"/>
    <s v="M"/>
    <x v="53"/>
    <s v="C"/>
    <s v="FALSE"/>
    <s v="FALSE"/>
    <s v="FALSE"/>
    <s v="DQ"/>
    <n v="33.270000000000003"/>
    <s v="N/A"/>
  </r>
  <r>
    <m/>
    <n v="134"/>
    <x v="186"/>
    <s v="Ski Racer"/>
    <s v="F"/>
    <x v="56"/>
    <s v="C"/>
    <s v="FALSE"/>
    <s v="FALSE"/>
    <s v="FALSE"/>
    <s v="DNS"/>
    <s v="DNS"/>
    <s v="N/A"/>
  </r>
  <r>
    <m/>
    <n v="135"/>
    <x v="187"/>
    <s v="Board Racer"/>
    <s v="M"/>
    <x v="53"/>
    <s v="C"/>
    <s v="FALSE"/>
    <s v="FALSE"/>
    <s v="FALSE"/>
    <n v="29.7"/>
    <s v="DQ"/>
    <s v="N/A"/>
  </r>
  <r>
    <m/>
    <n v="137"/>
    <x v="188"/>
    <s v="Board Racer"/>
    <s v="F"/>
    <x v="63"/>
    <s v="E"/>
    <s v="FALSE"/>
    <s v="FALSE"/>
    <s v="FALSE"/>
    <s v="DNS"/>
    <s v="DNS"/>
    <s v="N/A"/>
  </r>
  <r>
    <m/>
    <n v="139"/>
    <x v="189"/>
    <s v="Board Racer"/>
    <s v="F"/>
    <x v="63"/>
    <s v="E"/>
    <s v="FALSE"/>
    <s v="FALSE"/>
    <s v="FALSE"/>
    <s v="DNS"/>
    <s v="DNS"/>
    <s v="N/A"/>
  </r>
  <r>
    <m/>
    <n v="141"/>
    <x v="190"/>
    <s v="Board Racer"/>
    <s v="M"/>
    <x v="63"/>
    <s v="E"/>
    <s v="FALSE"/>
    <s v="FALSE"/>
    <s v="FALSE"/>
    <s v="DNS"/>
    <s v="DNS"/>
    <s v="N/A"/>
  </r>
  <r>
    <m/>
    <n v="147"/>
    <x v="191"/>
    <s v="Ski Racer"/>
    <s v="F"/>
    <x v="33"/>
    <s v="B"/>
    <s v="FALSE"/>
    <s v="FALSE"/>
    <s v="FALSE"/>
    <s v="DQ"/>
    <s v="DQ"/>
    <s v="N/A"/>
  </r>
  <r>
    <m/>
    <n v="153"/>
    <x v="192"/>
    <s v="Ski Racer"/>
    <s v="M"/>
    <x v="36"/>
    <s v="B"/>
    <s v="FALSE"/>
    <s v="FALSE"/>
    <s v="FALSE"/>
    <s v="DNS"/>
    <s v="DNS"/>
    <s v="N/A"/>
  </r>
  <r>
    <m/>
    <n v="167"/>
    <x v="193"/>
    <s v="Ski Racer"/>
    <s v="F"/>
    <x v="24"/>
    <s v="C"/>
    <s v="FALSE"/>
    <s v="FALSE"/>
    <s v="FALSE"/>
    <s v="DNS"/>
    <s v="DNS"/>
    <s v="N/A"/>
  </r>
  <r>
    <m/>
    <n v="172"/>
    <x v="194"/>
    <s v="Ski Racer"/>
    <s v="F"/>
    <x v="34"/>
    <s v="B"/>
    <s v="FALSE"/>
    <s v="FALSE"/>
    <s v="FALSE"/>
    <s v="DNS"/>
    <s v="DNS"/>
    <s v="N/A"/>
  </r>
  <r>
    <m/>
    <n v="175"/>
    <x v="195"/>
    <s v="Ski Racer"/>
    <s v="M"/>
    <x v="17"/>
    <s v="B"/>
    <s v="FALSE"/>
    <s v="FALSE"/>
    <s v="FALSE"/>
    <n v="28.24"/>
    <s v="DQ"/>
    <s v="N/A"/>
  </r>
  <r>
    <m/>
    <n v="176"/>
    <x v="196"/>
    <s v="Ski Racer"/>
    <s v="M"/>
    <x v="41"/>
    <s v="D"/>
    <s v="FALSE"/>
    <s v="FALSE"/>
    <s v="FALSE"/>
    <s v="DNS"/>
    <s v="DNS"/>
    <s v="N/A"/>
  </r>
  <r>
    <m/>
    <n v="181"/>
    <x v="197"/>
    <s v="Ski Racer"/>
    <s v="F"/>
    <x v="17"/>
    <s v="B"/>
    <s v="FALSE"/>
    <s v="FALSE"/>
    <s v="FALSE"/>
    <s v="DNS"/>
    <s v="DNS"/>
    <s v="N/A"/>
  </r>
  <r>
    <m/>
    <n v="183"/>
    <x v="198"/>
    <s v="Ski Racer"/>
    <s v="M"/>
    <x v="64"/>
    <s v="F"/>
    <s v="FALSE"/>
    <s v="FALSE"/>
    <s v="FALSE"/>
    <s v="DNS"/>
    <n v="25.68"/>
    <s v="N/A"/>
  </r>
  <r>
    <m/>
    <n v="185"/>
    <x v="199"/>
    <s v="Board Racer"/>
    <s v="M"/>
    <x v="64"/>
    <s v="F"/>
    <s v="FALSE"/>
    <s v="FALSE"/>
    <s v="FALSE"/>
    <s v="DNS"/>
    <s v="DNS"/>
    <s v="N/A"/>
  </r>
  <r>
    <m/>
    <n v="189"/>
    <x v="200"/>
    <s v="Ski Racer"/>
    <s v="M"/>
    <x v="55"/>
    <s v="C"/>
    <s v="FALSE"/>
    <s v="FALSE"/>
    <s v="FALSE"/>
    <s v="DNS"/>
    <s v="DNS"/>
    <s v="N/A"/>
  </r>
  <r>
    <m/>
    <n v="190"/>
    <x v="201"/>
    <s v="Ski Racer"/>
    <s v="M"/>
    <x v="32"/>
    <s v="E"/>
    <s v="FALSE"/>
    <s v="FALSE"/>
    <s v="FALSE"/>
    <n v="49.14"/>
    <s v="DNF"/>
    <s v="N/A"/>
  </r>
  <r>
    <m/>
    <n v="191"/>
    <x v="202"/>
    <s v="Ski Racer"/>
    <s v="F"/>
    <x v="55"/>
    <s v="C"/>
    <s v="FALSE"/>
    <s v="FALSE"/>
    <s v="FALSE"/>
    <s v="DNS"/>
    <s v="DNS"/>
    <s v="N/A"/>
  </r>
  <r>
    <m/>
    <n v="193"/>
    <x v="203"/>
    <s v="Ski Racer"/>
    <s v="F"/>
    <x v="55"/>
    <s v="C"/>
    <s v="FALSE"/>
    <s v="FALSE"/>
    <s v="FALSE"/>
    <s v="DNS"/>
    <s v="DNS"/>
    <s v="N/A"/>
  </r>
  <r>
    <m/>
    <n v="194"/>
    <x v="204"/>
    <s v="Board Racer"/>
    <s v="F"/>
    <x v="32"/>
    <s v="E"/>
    <s v="FALSE"/>
    <s v="FALSE"/>
    <s v="FALSE"/>
    <s v="DNS"/>
    <n v="97.23"/>
    <s v="N/A"/>
  </r>
  <r>
    <m/>
    <n v="198"/>
    <x v="205"/>
    <s v="Board Racer"/>
    <s v="M"/>
    <x v="57"/>
    <s v="C"/>
    <s v="FALSE"/>
    <s v="FALSE"/>
    <s v="FALSE"/>
    <s v="DNS"/>
    <s v="DNS"/>
    <s v="N/A"/>
  </r>
  <r>
    <m/>
    <n v="199"/>
    <x v="206"/>
    <s v="Board Racer"/>
    <s v="M"/>
    <x v="47"/>
    <s v="D"/>
    <s v="FALSE"/>
    <s v="FALSE"/>
    <s v="FALSE"/>
    <s v="DNS"/>
    <s v="DNS"/>
    <s v="N/A"/>
  </r>
  <r>
    <m/>
    <n v="202"/>
    <x v="207"/>
    <s v="Board Racer"/>
    <s v="M"/>
    <x v="57"/>
    <s v="C"/>
    <s v="FALSE"/>
    <s v="FALSE"/>
    <s v="FALSE"/>
    <n v="57.67"/>
    <s v="DNS"/>
    <s v="N/A"/>
  </r>
  <r>
    <m/>
    <n v="203"/>
    <x v="208"/>
    <s v="Board Racer"/>
    <s v="F"/>
    <x v="47"/>
    <s v="D"/>
    <s v="FALSE"/>
    <s v="FALSE"/>
    <s v="FALSE"/>
    <s v="DNS"/>
    <s v="DNS"/>
    <s v="N/A"/>
  </r>
  <r>
    <m/>
    <n v="207"/>
    <x v="209"/>
    <s v="Board Racer"/>
    <s v="F"/>
    <x v="48"/>
    <s v="D"/>
    <s v="FALSE"/>
    <s v="FALSE"/>
    <s v="FALSE"/>
    <s v="DQ"/>
    <n v="30.45"/>
    <s v="N/A"/>
  </r>
  <r>
    <m/>
    <n v="208"/>
    <x v="210"/>
    <s v="Ski Racer"/>
    <s v="F"/>
    <x v="44"/>
    <s v="C"/>
    <s v="FALSE"/>
    <s v="FALSE"/>
    <s v="FALSE"/>
    <s v="DNS"/>
    <s v="DNS"/>
    <s v="N/A"/>
  </r>
  <r>
    <m/>
    <n v="209"/>
    <x v="211"/>
    <s v="Ski Racer"/>
    <s v="M"/>
    <x v="48"/>
    <s v="D"/>
    <s v="FALSE"/>
    <s v="FALSE"/>
    <s v="FALSE"/>
    <n v="28.67"/>
    <s v="DQ"/>
    <s v="N/A"/>
  </r>
  <r>
    <m/>
    <n v="211"/>
    <x v="212"/>
    <s v="Ski Racer"/>
    <s v="M"/>
    <x v="65"/>
    <s v="B"/>
    <s v="FALSE"/>
    <s v="TRUE"/>
    <s v="FALSE"/>
    <s v="DNS"/>
    <s v="DNS"/>
    <s v="N/A"/>
  </r>
  <r>
    <m/>
    <n v="213"/>
    <x v="213"/>
    <s v="Ski Racer"/>
    <s v="M"/>
    <x v="14"/>
    <s v="D"/>
    <s v="TRUE"/>
    <s v="FALSE"/>
    <s v="FALSE"/>
    <s v="DNS"/>
    <s v="DNS"/>
    <s v="N/A"/>
  </r>
  <r>
    <m/>
    <n v="214"/>
    <x v="214"/>
    <s v="Ski Racer"/>
    <s v="M"/>
    <x v="22"/>
    <s v="A"/>
    <s v="TRUE"/>
    <s v="FALSE"/>
    <s v="FALSE"/>
    <n v="44.32"/>
    <s v="DNS"/>
    <s v="N/A"/>
  </r>
  <r>
    <m/>
    <n v="215"/>
    <x v="215"/>
    <s v="Ski Racer"/>
    <s v="M"/>
    <x v="14"/>
    <s v="D"/>
    <s v="FALSE"/>
    <s v="FALSE"/>
    <s v="FALSE"/>
    <s v="DNS"/>
    <s v="DNS"/>
    <s v="N/A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6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B3:D287" firstHeaderRow="1" firstDataRow="2" firstDataCol="1"/>
  <pivotFields count="13">
    <pivotField showAll="0"/>
    <pivotField showAll="0"/>
    <pivotField axis="axisRow" showAll="0">
      <items count="375">
        <item m="1" x="317"/>
        <item x="123"/>
        <item x="119"/>
        <item m="1" x="234"/>
        <item x="195"/>
        <item x="175"/>
        <item x="14"/>
        <item m="1" x="261"/>
        <item m="1" x="245"/>
        <item m="1" x="333"/>
        <item m="1" x="298"/>
        <item m="1" x="299"/>
        <item m="1" x="327"/>
        <item x="179"/>
        <item x="214"/>
        <item m="1" x="371"/>
        <item x="22"/>
        <item m="1" x="251"/>
        <item m="1" x="265"/>
        <item x="34"/>
        <item m="1" x="322"/>
        <item m="1" x="368"/>
        <item m="1" x="280"/>
        <item m="1" x="296"/>
        <item m="1" x="254"/>
        <item m="1" x="304"/>
        <item m="1" x="286"/>
        <item x="39"/>
        <item m="1" x="319"/>
        <item m="1" x="273"/>
        <item m="1" x="348"/>
        <item x="42"/>
        <item m="1" x="344"/>
        <item x="68"/>
        <item x="184"/>
        <item m="1" x="237"/>
        <item m="1" x="361"/>
        <item m="1" x="243"/>
        <item x="137"/>
        <item m="1" x="294"/>
        <item m="1" x="241"/>
        <item x="3"/>
        <item m="1" x="359"/>
        <item x="0"/>
        <item m="1" x="224"/>
        <item m="1" x="312"/>
        <item m="1" x="303"/>
        <item x="188"/>
        <item m="1" x="369"/>
        <item m="1" x="246"/>
        <item m="1" x="264"/>
        <item m="1" x="290"/>
        <item m="1" x="313"/>
        <item m="1" x="258"/>
        <item x="49"/>
        <item m="1" x="307"/>
        <item m="1" x="324"/>
        <item x="65"/>
        <item x="126"/>
        <item m="1" x="242"/>
        <item m="1" x="338"/>
        <item x="64"/>
        <item m="1" x="279"/>
        <item m="1" x="337"/>
        <item m="1" x="223"/>
        <item m="1" x="321"/>
        <item m="1" x="345"/>
        <item m="1" x="221"/>
        <item x="121"/>
        <item m="1" x="358"/>
        <item x="7"/>
        <item m="1" x="311"/>
        <item x="165"/>
        <item x="6"/>
        <item m="1" x="362"/>
        <item m="1" x="249"/>
        <item m="1" x="339"/>
        <item m="1" x="302"/>
        <item m="1" x="318"/>
        <item x="32"/>
        <item m="1" x="269"/>
        <item m="1" x="283"/>
        <item m="1" x="330"/>
        <item x="21"/>
        <item m="1" x="328"/>
        <item x="209"/>
        <item m="1" x="354"/>
        <item m="1" x="244"/>
        <item m="1" x="238"/>
        <item m="1" x="325"/>
        <item m="1" x="277"/>
        <item m="1" x="225"/>
        <item m="1" x="341"/>
        <item m="1" x="320"/>
        <item m="1" x="239"/>
        <item m="1" x="372"/>
        <item x="154"/>
        <item x="185"/>
        <item m="1" x="255"/>
        <item x="8"/>
        <item m="1" x="231"/>
        <item m="1" x="287"/>
        <item m="1" x="262"/>
        <item x="75"/>
        <item m="1" x="352"/>
        <item x="187"/>
        <item m="1" x="366"/>
        <item m="1" x="253"/>
        <item x="206"/>
        <item m="1" x="285"/>
        <item x="98"/>
        <item x="78"/>
        <item m="1" x="292"/>
        <item m="1" x="326"/>
        <item m="1" x="274"/>
        <item m="1" x="349"/>
        <item x="117"/>
        <item x="71"/>
        <item x="162"/>
        <item m="1" x="272"/>
        <item m="1" x="305"/>
        <item x="61"/>
        <item x="2"/>
        <item m="1" x="267"/>
        <item x="129"/>
        <item m="1" x="288"/>
        <item m="1" x="284"/>
        <item x="202"/>
        <item m="1" x="260"/>
        <item m="1" x="268"/>
        <item m="1" x="232"/>
        <item x="94"/>
        <item m="1" x="346"/>
        <item x="172"/>
        <item m="1" x="235"/>
        <item m="1" x="343"/>
        <item x="178"/>
        <item m="1" x="340"/>
        <item m="1" x="281"/>
        <item m="1" x="233"/>
        <item x="19"/>
        <item m="1" x="355"/>
        <item x="81"/>
        <item m="1" x="250"/>
        <item m="1" x="373"/>
        <item x="114"/>
        <item m="1" x="306"/>
        <item m="1" x="315"/>
        <item m="1" x="301"/>
        <item m="1" x="275"/>
        <item m="1" x="310"/>
        <item m="1" x="218"/>
        <item x="15"/>
        <item m="1" x="270"/>
        <item m="1" x="357"/>
        <item x="26"/>
        <item m="1" x="309"/>
        <item m="1" x="316"/>
        <item m="1" x="252"/>
        <item m="1" x="259"/>
        <item m="1" x="236"/>
        <item m="1" x="336"/>
        <item m="1" x="227"/>
        <item x="45"/>
        <item x="43"/>
        <item m="1" x="228"/>
        <item m="1" x="256"/>
        <item m="1" x="247"/>
        <item x="134"/>
        <item x="38"/>
        <item m="1" x="353"/>
        <item m="1" x="226"/>
        <item x="4"/>
        <item x="50"/>
        <item m="1" x="342"/>
        <item m="1" x="217"/>
        <item x="23"/>
        <item m="1" x="356"/>
        <item m="1" x="248"/>
        <item x="56"/>
        <item m="1" x="360"/>
        <item m="1" x="216"/>
        <item x="77"/>
        <item m="1" x="282"/>
        <item m="1" x="229"/>
        <item m="1" x="363"/>
        <item m="1" x="323"/>
        <item x="112"/>
        <item x="58"/>
        <item m="1" x="334"/>
        <item x="5"/>
        <item m="1" x="257"/>
        <item m="1" x="308"/>
        <item m="1" x="332"/>
        <item m="1" x="222"/>
        <item x="174"/>
        <item m="1" x="295"/>
        <item x="60"/>
        <item m="1" x="266"/>
        <item m="1" x="297"/>
        <item m="1" x="293"/>
        <item m="1" x="350"/>
        <item m="1" x="331"/>
        <item m="1" x="364"/>
        <item x="197"/>
        <item m="1" x="300"/>
        <item m="1" x="278"/>
        <item m="1" x="365"/>
        <item x="104"/>
        <item m="1" x="289"/>
        <item x="17"/>
        <item m="1" x="367"/>
        <item m="1" x="219"/>
        <item m="1" x="291"/>
        <item m="1" x="335"/>
        <item x="91"/>
        <item m="1" x="351"/>
        <item m="1" x="240"/>
        <item m="1" x="271"/>
        <item x="161"/>
        <item m="1" x="347"/>
        <item x="46"/>
        <item m="1" x="220"/>
        <item m="1" x="230"/>
        <item x="80"/>
        <item x="67"/>
        <item m="1" x="276"/>
        <item m="1" x="263"/>
        <item x="205"/>
        <item m="1" x="370"/>
        <item m="1" x="314"/>
        <item x="182"/>
        <item m="1" x="329"/>
        <item x="201"/>
        <item x="1"/>
        <item x="9"/>
        <item x="10"/>
        <item x="11"/>
        <item x="12"/>
        <item x="13"/>
        <item x="16"/>
        <item x="18"/>
        <item x="20"/>
        <item x="24"/>
        <item x="25"/>
        <item x="27"/>
        <item x="28"/>
        <item x="29"/>
        <item x="30"/>
        <item x="31"/>
        <item x="33"/>
        <item x="35"/>
        <item x="36"/>
        <item x="37"/>
        <item x="40"/>
        <item x="41"/>
        <item x="44"/>
        <item x="47"/>
        <item x="48"/>
        <item x="51"/>
        <item x="52"/>
        <item x="53"/>
        <item x="54"/>
        <item x="55"/>
        <item x="57"/>
        <item x="59"/>
        <item x="62"/>
        <item x="63"/>
        <item x="66"/>
        <item x="69"/>
        <item x="70"/>
        <item x="72"/>
        <item x="73"/>
        <item x="74"/>
        <item x="76"/>
        <item x="79"/>
        <item x="82"/>
        <item x="83"/>
        <item x="84"/>
        <item x="85"/>
        <item x="86"/>
        <item x="87"/>
        <item x="88"/>
        <item x="89"/>
        <item x="90"/>
        <item x="92"/>
        <item x="93"/>
        <item x="95"/>
        <item x="96"/>
        <item x="97"/>
        <item x="99"/>
        <item x="100"/>
        <item x="101"/>
        <item x="102"/>
        <item x="103"/>
        <item x="105"/>
        <item x="106"/>
        <item x="107"/>
        <item x="108"/>
        <item x="109"/>
        <item x="110"/>
        <item x="111"/>
        <item x="113"/>
        <item x="115"/>
        <item x="116"/>
        <item x="118"/>
        <item x="120"/>
        <item x="122"/>
        <item x="124"/>
        <item x="125"/>
        <item x="127"/>
        <item x="128"/>
        <item x="130"/>
        <item x="131"/>
        <item x="132"/>
        <item x="133"/>
        <item x="135"/>
        <item x="136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5"/>
        <item x="156"/>
        <item x="157"/>
        <item x="158"/>
        <item x="159"/>
        <item x="160"/>
        <item x="163"/>
        <item x="164"/>
        <item x="166"/>
        <item x="167"/>
        <item x="168"/>
        <item x="169"/>
        <item x="170"/>
        <item x="171"/>
        <item x="173"/>
        <item x="176"/>
        <item x="177"/>
        <item x="180"/>
        <item x="181"/>
        <item x="183"/>
        <item x="186"/>
        <item x="189"/>
        <item x="190"/>
        <item x="191"/>
        <item x="192"/>
        <item x="193"/>
        <item x="194"/>
        <item x="196"/>
        <item x="198"/>
        <item x="199"/>
        <item x="200"/>
        <item x="203"/>
        <item x="204"/>
        <item x="207"/>
        <item x="208"/>
        <item x="210"/>
        <item x="211"/>
        <item x="212"/>
        <item x="213"/>
        <item x="215"/>
        <item t="default"/>
      </items>
    </pivotField>
    <pivotField showAll="0"/>
    <pivotField showAll="0"/>
    <pivotField axis="axisRow" showAll="0">
      <items count="112">
        <item m="1" x="73"/>
        <item m="1" x="78"/>
        <item m="1" x="105"/>
        <item m="1" x="72"/>
        <item m="1" x="98"/>
        <item x="1"/>
        <item x="31"/>
        <item x="24"/>
        <item x="40"/>
        <item x="32"/>
        <item m="1" x="90"/>
        <item x="6"/>
        <item x="27"/>
        <item x="38"/>
        <item x="48"/>
        <item m="1" x="66"/>
        <item m="1" x="79"/>
        <item m="1" x="102"/>
        <item m="1" x="69"/>
        <item x="0"/>
        <item m="1" x="107"/>
        <item m="1" x="82"/>
        <item x="10"/>
        <item x="36"/>
        <item x="57"/>
        <item x="62"/>
        <item m="1" x="70"/>
        <item m="1" x="81"/>
        <item m="1" x="91"/>
        <item m="1" x="95"/>
        <item m="1" x="97"/>
        <item m="1" x="99"/>
        <item m="1" x="68"/>
        <item m="1" x="100"/>
        <item m="1" x="101"/>
        <item m="1" x="88"/>
        <item m="1" x="94"/>
        <item x="13"/>
        <item x="39"/>
        <item x="56"/>
        <item x="14"/>
        <item x="58"/>
        <item m="1" x="89"/>
        <item m="1" x="93"/>
        <item m="1" x="84"/>
        <item m="1" x="80"/>
        <item m="1" x="76"/>
        <item m="1" x="71"/>
        <item m="1" x="83"/>
        <item x="25"/>
        <item x="33"/>
        <item m="1" x="104"/>
        <item m="1" x="109"/>
        <item m="1" x="110"/>
        <item m="1" x="67"/>
        <item m="1" x="75"/>
        <item m="1" x="85"/>
        <item m="1" x="96"/>
        <item m="1" x="108"/>
        <item m="1" x="86"/>
        <item m="1" x="74"/>
        <item m="1" x="92"/>
        <item x="51"/>
        <item m="1" x="103"/>
        <item m="1" x="77"/>
        <item m="1" x="106"/>
        <item m="1" x="87"/>
        <item x="2"/>
        <item x="3"/>
        <item x="4"/>
        <item x="5"/>
        <item x="7"/>
        <item x="8"/>
        <item x="9"/>
        <item x="11"/>
        <item x="12"/>
        <item x="15"/>
        <item x="16"/>
        <item x="17"/>
        <item x="18"/>
        <item x="19"/>
        <item x="20"/>
        <item x="21"/>
        <item x="22"/>
        <item x="23"/>
        <item x="26"/>
        <item x="28"/>
        <item x="29"/>
        <item x="30"/>
        <item x="34"/>
        <item x="35"/>
        <item x="37"/>
        <item x="41"/>
        <item x="42"/>
        <item x="43"/>
        <item x="44"/>
        <item x="45"/>
        <item x="46"/>
        <item x="47"/>
        <item x="49"/>
        <item x="50"/>
        <item x="52"/>
        <item x="53"/>
        <item x="54"/>
        <item x="55"/>
        <item x="59"/>
        <item x="60"/>
        <item x="61"/>
        <item x="63"/>
        <item x="64"/>
        <item x="65"/>
        <item t="default"/>
      </items>
    </pivotField>
    <pivotField showAll="0"/>
    <pivotField showAll="0"/>
    <pivotField showAll="0"/>
    <pivotField showAll="0"/>
    <pivotField dataField="1" showAll="0"/>
    <pivotField dataField="1" showAll="0"/>
    <pivotField showAll="0"/>
  </pivotFields>
  <rowFields count="2">
    <field x="5"/>
    <field x="2"/>
  </rowFields>
  <rowItems count="283">
    <i>
      <x v="5"/>
    </i>
    <i r="1">
      <x v="31"/>
    </i>
    <i r="1">
      <x v="234"/>
    </i>
    <i r="1">
      <x v="236"/>
    </i>
    <i r="1">
      <x v="245"/>
    </i>
    <i>
      <x v="6"/>
    </i>
    <i r="1">
      <x v="121"/>
    </i>
    <i r="1">
      <x v="290"/>
    </i>
    <i r="1">
      <x v="311"/>
    </i>
    <i r="1">
      <x v="317"/>
    </i>
    <i>
      <x v="7"/>
    </i>
    <i r="1">
      <x v="58"/>
    </i>
    <i r="1">
      <x v="259"/>
    </i>
    <i r="1">
      <x v="279"/>
    </i>
    <i r="1">
      <x v="359"/>
    </i>
    <i>
      <x v="8"/>
    </i>
    <i r="1">
      <x v="1"/>
    </i>
    <i r="1">
      <x v="291"/>
    </i>
    <i r="1">
      <x v="319"/>
    </i>
    <i r="1">
      <x v="324"/>
    </i>
    <i>
      <x v="9"/>
    </i>
    <i r="1">
      <x v="233"/>
    </i>
    <i r="1">
      <x v="267"/>
    </i>
    <i r="1">
      <x v="305"/>
    </i>
    <i r="1">
      <x v="366"/>
    </i>
    <i>
      <x v="11"/>
    </i>
    <i r="1">
      <x v="70"/>
    </i>
    <i r="1">
      <x v="73"/>
    </i>
    <i r="1">
      <x v="83"/>
    </i>
    <i r="1">
      <x v="176"/>
    </i>
    <i>
      <x v="12"/>
    </i>
    <i r="1">
      <x v="5"/>
    </i>
    <i r="1">
      <x v="57"/>
    </i>
    <i r="1">
      <x v="179"/>
    </i>
    <i r="1">
      <x v="266"/>
    </i>
    <i>
      <x v="13"/>
    </i>
    <i r="1">
      <x v="116"/>
    </i>
    <i r="1">
      <x v="215"/>
    </i>
    <i r="1">
      <x v="294"/>
    </i>
    <i r="1">
      <x v="328"/>
    </i>
    <i>
      <x v="14"/>
    </i>
    <i r="1">
      <x v="2"/>
    </i>
    <i r="1">
      <x v="85"/>
    </i>
    <i r="1">
      <x v="370"/>
    </i>
    <i>
      <x v="19"/>
    </i>
    <i r="1">
      <x v="43"/>
    </i>
    <i>
      <x v="22"/>
    </i>
    <i r="1">
      <x v="6"/>
    </i>
    <i r="1">
      <x v="103"/>
    </i>
    <i r="1">
      <x v="173"/>
    </i>
    <i r="1">
      <x v="246"/>
    </i>
    <i>
      <x v="23"/>
    </i>
    <i r="1">
      <x v="278"/>
    </i>
    <i r="1">
      <x v="284"/>
    </i>
    <i r="1">
      <x v="286"/>
    </i>
    <i r="1">
      <x v="358"/>
    </i>
    <i>
      <x v="24"/>
    </i>
    <i r="1">
      <x v="228"/>
    </i>
    <i r="1">
      <x v="331"/>
    </i>
    <i r="1">
      <x v="333"/>
    </i>
    <i r="1">
      <x v="367"/>
    </i>
    <i>
      <x v="25"/>
    </i>
    <i r="1">
      <x v="231"/>
    </i>
    <i r="1">
      <x v="352"/>
    </i>
    <i r="1">
      <x v="353"/>
    </i>
    <i>
      <x v="37"/>
    </i>
    <i r="1">
      <x v="19"/>
    </i>
    <i r="1">
      <x v="117"/>
    </i>
    <i r="1">
      <x v="210"/>
    </i>
    <i r="1">
      <x v="252"/>
    </i>
    <i>
      <x v="38"/>
    </i>
    <i r="1">
      <x v="195"/>
    </i>
    <i r="1">
      <x v="288"/>
    </i>
    <i r="1">
      <x v="302"/>
    </i>
    <i r="1">
      <x v="321"/>
    </i>
    <i>
      <x v="39"/>
    </i>
    <i r="1">
      <x v="34"/>
    </i>
    <i r="1">
      <x v="330"/>
    </i>
    <i r="1">
      <x v="334"/>
    </i>
    <i r="1">
      <x v="354"/>
    </i>
    <i>
      <x v="40"/>
    </i>
    <i r="1">
      <x v="96"/>
    </i>
    <i r="1">
      <x v="241"/>
    </i>
    <i r="1">
      <x v="372"/>
    </i>
    <i r="1">
      <x v="373"/>
    </i>
    <i>
      <x v="41"/>
    </i>
    <i r="1">
      <x v="336"/>
    </i>
    <i>
      <x v="49"/>
    </i>
    <i r="1">
      <x v="111"/>
    </i>
    <i r="1">
      <x v="219"/>
    </i>
    <i r="1">
      <x v="260"/>
    </i>
    <i r="1">
      <x v="275"/>
    </i>
    <i>
      <x v="50"/>
    </i>
    <i r="1">
      <x v="61"/>
    </i>
    <i r="1">
      <x v="110"/>
    </i>
    <i r="1">
      <x v="306"/>
    </i>
    <i r="1">
      <x v="357"/>
    </i>
    <i>
      <x v="62"/>
    </i>
    <i r="1">
      <x v="313"/>
    </i>
    <i>
      <x v="67"/>
    </i>
    <i r="1">
      <x v="122"/>
    </i>
    <i r="1">
      <x v="269"/>
    </i>
    <i r="1">
      <x v="273"/>
    </i>
    <i r="1">
      <x v="345"/>
    </i>
    <i>
      <x v="68"/>
    </i>
    <i r="1">
      <x v="41"/>
    </i>
    <i r="1">
      <x v="237"/>
    </i>
    <i r="1">
      <x v="238"/>
    </i>
    <i r="1">
      <x v="308"/>
    </i>
    <i>
      <x v="69"/>
    </i>
    <i r="1">
      <x v="163"/>
    </i>
    <i r="1">
      <x v="172"/>
    </i>
    <i r="1">
      <x v="248"/>
    </i>
    <i r="1">
      <x v="274"/>
    </i>
    <i>
      <x v="70"/>
    </i>
    <i r="1">
      <x v="54"/>
    </i>
    <i r="1">
      <x v="140"/>
    </i>
    <i r="1">
      <x v="190"/>
    </i>
    <i r="1">
      <x v="257"/>
    </i>
    <i>
      <x v="71"/>
    </i>
    <i r="1">
      <x v="99"/>
    </i>
    <i r="1">
      <x v="338"/>
    </i>
    <i>
      <x v="72"/>
    </i>
    <i r="1">
      <x v="197"/>
    </i>
    <i r="1">
      <x v="235"/>
    </i>
    <i r="1">
      <x v="243"/>
    </i>
    <i r="1">
      <x v="301"/>
    </i>
    <i>
      <x v="73"/>
    </i>
    <i r="1">
      <x v="27"/>
    </i>
    <i r="1">
      <x v="169"/>
    </i>
    <i r="1">
      <x v="239"/>
    </i>
    <i r="1">
      <x v="337"/>
    </i>
    <i>
      <x v="74"/>
    </i>
    <i r="1">
      <x v="16"/>
    </i>
    <i r="1">
      <x v="152"/>
    </i>
    <i r="1">
      <x v="258"/>
    </i>
    <i r="1">
      <x v="263"/>
    </i>
    <i>
      <x v="75"/>
    </i>
    <i r="1">
      <x v="142"/>
    </i>
    <i r="1">
      <x v="182"/>
    </i>
    <i r="1">
      <x v="240"/>
    </i>
    <i r="1">
      <x v="285"/>
    </i>
    <i>
      <x v="76"/>
    </i>
    <i r="1">
      <x v="242"/>
    </i>
    <i r="1">
      <x v="251"/>
    </i>
    <i r="1">
      <x v="271"/>
    </i>
    <i r="1">
      <x v="277"/>
    </i>
    <i>
      <x v="77"/>
    </i>
    <i r="1">
      <x v="244"/>
    </i>
    <i r="1">
      <x v="289"/>
    </i>
    <i r="1">
      <x v="292"/>
    </i>
    <i r="1">
      <x v="341"/>
    </i>
    <i>
      <x v="78"/>
    </i>
    <i r="1">
      <x v="4"/>
    </i>
    <i r="1">
      <x v="33"/>
    </i>
    <i r="1">
      <x v="155"/>
    </i>
    <i r="1">
      <x v="204"/>
    </i>
    <i>
      <x v="79"/>
    </i>
    <i r="1">
      <x v="79"/>
    </i>
    <i r="1">
      <x v="164"/>
    </i>
    <i r="1">
      <x v="247"/>
    </i>
    <i r="1">
      <x v="253"/>
    </i>
    <i>
      <x v="80"/>
    </i>
    <i r="1">
      <x v="249"/>
    </i>
    <i r="1">
      <x v="261"/>
    </i>
    <i r="1">
      <x v="280"/>
    </i>
    <i r="1">
      <x v="303"/>
    </i>
    <i>
      <x v="81"/>
    </i>
    <i r="1">
      <x v="224"/>
    </i>
    <i r="1">
      <x v="250"/>
    </i>
    <i r="1">
      <x v="255"/>
    </i>
    <i r="1">
      <x v="309"/>
    </i>
    <i>
      <x v="82"/>
    </i>
    <i r="1">
      <x v="254"/>
    </i>
    <i r="1">
      <x v="342"/>
    </i>
    <i r="1">
      <x v="343"/>
    </i>
    <i r="1">
      <x v="344"/>
    </i>
    <i>
      <x v="83"/>
    </i>
    <i r="1">
      <x v="14"/>
    </i>
    <i r="1">
      <x v="72"/>
    </i>
    <i r="1">
      <x v="256"/>
    </i>
    <i r="1">
      <x v="282"/>
    </i>
    <i>
      <x v="84"/>
    </i>
    <i r="1">
      <x v="221"/>
    </i>
    <i>
      <x v="85"/>
    </i>
    <i r="1">
      <x v="145"/>
    </i>
    <i r="1">
      <x v="262"/>
    </i>
    <i r="1">
      <x v="293"/>
    </i>
    <i r="1">
      <x v="314"/>
    </i>
    <i>
      <x v="86"/>
    </i>
    <i r="1">
      <x v="131"/>
    </i>
    <i r="1">
      <x v="187"/>
    </i>
    <i r="1">
      <x v="264"/>
    </i>
    <i r="1">
      <x v="270"/>
    </i>
    <i>
      <x v="87"/>
    </i>
    <i r="1">
      <x v="188"/>
    </i>
    <i r="1">
      <x v="335"/>
    </i>
    <i r="1">
      <x v="339"/>
    </i>
    <i>
      <x v="88"/>
    </i>
    <i r="1">
      <x v="265"/>
    </i>
    <i r="1">
      <x v="283"/>
    </i>
    <i>
      <x v="89"/>
    </i>
    <i r="1">
      <x v="268"/>
    </i>
    <i r="1">
      <x v="272"/>
    </i>
    <i r="1">
      <x v="287"/>
    </i>
    <i r="1">
      <x v="360"/>
    </i>
    <i>
      <x v="90"/>
    </i>
    <i r="1">
      <x v="118"/>
    </i>
    <i r="1">
      <x v="225"/>
    </i>
    <i r="1">
      <x v="276"/>
    </i>
    <i>
      <x v="91"/>
    </i>
    <i r="1">
      <x v="281"/>
    </i>
    <i>
      <x v="92"/>
    </i>
    <i r="1">
      <x v="168"/>
    </i>
    <i r="1">
      <x v="208"/>
    </i>
    <i r="1">
      <x v="304"/>
    </i>
    <i r="1">
      <x v="361"/>
    </i>
    <i>
      <x v="93"/>
    </i>
    <i r="1">
      <x v="13"/>
    </i>
    <i r="1">
      <x v="136"/>
    </i>
    <i r="1">
      <x v="295"/>
    </i>
    <i r="1">
      <x v="351"/>
    </i>
    <i>
      <x v="94"/>
    </i>
    <i r="1">
      <x v="296"/>
    </i>
    <i r="1">
      <x v="350"/>
    </i>
    <i>
      <x v="95"/>
    </i>
    <i r="1">
      <x v="297"/>
    </i>
    <i r="1">
      <x v="349"/>
    </i>
    <i r="1">
      <x v="369"/>
    </i>
    <i>
      <x v="96"/>
    </i>
    <i r="1">
      <x v="298"/>
    </i>
    <i r="1">
      <x v="307"/>
    </i>
    <i r="1">
      <x v="315"/>
    </i>
    <i>
      <x v="97"/>
    </i>
    <i r="1">
      <x v="124"/>
    </i>
    <i r="1">
      <x v="299"/>
    </i>
    <i r="1">
      <x v="312"/>
    </i>
    <i>
      <x v="98"/>
    </i>
    <i r="1">
      <x v="38"/>
    </i>
    <i r="1">
      <x v="108"/>
    </i>
    <i r="1">
      <x v="300"/>
    </i>
    <i r="1">
      <x v="368"/>
    </i>
    <i>
      <x v="99"/>
    </i>
    <i r="1">
      <x v="68"/>
    </i>
    <i r="1">
      <x v="133"/>
    </i>
    <i r="1">
      <x v="326"/>
    </i>
    <i r="1">
      <x v="348"/>
    </i>
    <i>
      <x v="100"/>
    </i>
    <i r="1">
      <x v="310"/>
    </i>
    <i>
      <x v="101"/>
    </i>
    <i r="1">
      <x v="316"/>
    </i>
    <i r="1">
      <x v="325"/>
    </i>
    <i r="1">
      <x v="332"/>
    </i>
    <i>
      <x v="102"/>
    </i>
    <i r="1">
      <x v="97"/>
    </i>
    <i r="1">
      <x v="105"/>
    </i>
    <i r="1">
      <x v="318"/>
    </i>
    <i r="1">
      <x v="329"/>
    </i>
    <i>
      <x v="103"/>
    </i>
    <i r="1">
      <x v="320"/>
    </i>
    <i r="1">
      <x v="323"/>
    </i>
    <i r="1">
      <x v="327"/>
    </i>
    <i>
      <x v="104"/>
    </i>
    <i r="1">
      <x v="127"/>
    </i>
    <i r="1">
      <x v="322"/>
    </i>
    <i r="1">
      <x v="364"/>
    </i>
    <i r="1">
      <x v="365"/>
    </i>
    <i>
      <x v="105"/>
    </i>
    <i r="1">
      <x v="340"/>
    </i>
    <i>
      <x v="106"/>
    </i>
    <i r="1">
      <x v="346"/>
    </i>
    <i>
      <x v="107"/>
    </i>
    <i r="1">
      <x v="347"/>
    </i>
    <i>
      <x v="108"/>
    </i>
    <i r="1">
      <x v="47"/>
    </i>
    <i r="1">
      <x v="355"/>
    </i>
    <i r="1">
      <x v="356"/>
    </i>
    <i>
      <x v="109"/>
    </i>
    <i r="1">
      <x v="362"/>
    </i>
    <i r="1">
      <x v="363"/>
    </i>
    <i>
      <x v="110"/>
    </i>
    <i r="1">
      <x v="37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Blue run" fld="10" baseField="0" baseItem="0"/>
    <dataField name="Sum of Red run" fld="11" baseField="0" baseItem="0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2" name="Table13" displayName="Table13" ref="B6:J221" totalsRowShown="0" headerRowDxfId="25" dataDxfId="24">
  <autoFilter ref="B6:J221"/>
  <sortState ref="B7:M246">
    <sortCondition ref="J7:J246"/>
  </sortState>
  <tableColumns count="9">
    <tableColumn id="1" name="Column1" dataDxfId="23"/>
    <tableColumn id="2" name="Column2" dataDxfId="22"/>
    <tableColumn id="3" name="Column3" dataDxfId="21"/>
    <tableColumn id="4" name="Column4" dataDxfId="20"/>
    <tableColumn id="5" name="Column5" dataDxfId="19"/>
    <tableColumn id="6" name="Column6" dataDxfId="18"/>
    <tableColumn id="10" name="Column10" dataDxfId="17"/>
    <tableColumn id="11" name="Column11" dataDxfId="16"/>
    <tableColumn id="12" name="Column12" dataDxfId="15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B6:M221" totalsRowShown="0" headerRowDxfId="14" dataDxfId="13">
  <autoFilter ref="B6:M221"/>
  <sortState ref="B7:M246">
    <sortCondition ref="M7:M246"/>
  </sortState>
  <tableColumns count="12">
    <tableColumn id="1" name="Column1" dataDxfId="12"/>
    <tableColumn id="2" name="Column2" dataDxfId="11"/>
    <tableColumn id="3" name="Column3" dataDxfId="10"/>
    <tableColumn id="4" name="Column4" dataDxfId="9"/>
    <tableColumn id="5" name="Column5" dataDxfId="8"/>
    <tableColumn id="6" name="Column6" dataDxfId="7"/>
    <tableColumn id="7" name="Column7" dataDxfId="6"/>
    <tableColumn id="8" name="Column8" dataDxfId="5"/>
    <tableColumn id="9" name="Column9" dataDxfId="4"/>
    <tableColumn id="10" name="Column10" dataDxfId="3"/>
    <tableColumn id="11" name="Column11" dataDxfId="2"/>
    <tableColumn id="12" name="Column12" dataDxfId="1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233"/>
  <sheetViews>
    <sheetView view="pageBreakPreview" zoomScale="115" zoomScaleSheetLayoutView="115" workbookViewId="0">
      <selection activeCell="C66" sqref="C66"/>
    </sheetView>
  </sheetViews>
  <sheetFormatPr baseColWidth="10" defaultColWidth="11.33203125" defaultRowHeight="16" x14ac:dyDescent="0"/>
  <cols>
    <col min="1" max="1" width="11.33203125" style="6"/>
    <col min="2" max="2" width="13.33203125" style="6" customWidth="1"/>
    <col min="3" max="3" width="20.83203125" style="8" bestFit="1" customWidth="1"/>
    <col min="4" max="4" width="13.33203125" style="9" customWidth="1"/>
    <col min="5" max="5" width="13.33203125" style="6" customWidth="1"/>
    <col min="6" max="6" width="47.6640625" style="10" bestFit="1" customWidth="1"/>
    <col min="7" max="7" width="13.33203125" style="10" customWidth="1"/>
    <col min="8" max="10" width="14.6640625" style="7" customWidth="1"/>
    <col min="11" max="11" width="12.6640625" style="35" customWidth="1"/>
    <col min="12" max="12" width="13.1640625" style="35" customWidth="1"/>
    <col min="13" max="16" width="11.33203125" style="6"/>
    <col min="17" max="17" width="15.33203125" style="6" bestFit="1" customWidth="1"/>
    <col min="18" max="16384" width="11.33203125" style="6"/>
  </cols>
  <sheetData>
    <row r="1" spans="1:17" ht="18">
      <c r="B1" s="76" t="s">
        <v>341</v>
      </c>
      <c r="C1" s="77"/>
      <c r="D1" s="76"/>
      <c r="E1" s="76"/>
      <c r="F1" s="76"/>
      <c r="G1" s="76"/>
      <c r="H1" s="13"/>
    </row>
    <row r="2" spans="1:17" ht="17">
      <c r="B2" s="78" t="s">
        <v>135</v>
      </c>
      <c r="C2" s="79"/>
      <c r="D2" s="78"/>
      <c r="E2" s="78"/>
      <c r="F2" s="78"/>
      <c r="G2" s="78"/>
      <c r="H2" s="13"/>
    </row>
    <row r="3" spans="1:17">
      <c r="B3" s="80"/>
      <c r="C3" s="81"/>
      <c r="D3" s="80"/>
      <c r="E3" s="80"/>
      <c r="F3" s="80"/>
      <c r="G3" s="80"/>
      <c r="H3" s="13"/>
    </row>
    <row r="4" spans="1:17" s="1" customFormat="1" ht="24.75" customHeight="1" thickBot="1">
      <c r="B4" s="82"/>
      <c r="C4" s="83"/>
      <c r="D4" s="82"/>
      <c r="E4" s="82"/>
      <c r="F4" s="82"/>
      <c r="G4" s="82"/>
      <c r="H4" s="14"/>
      <c r="I4" s="2"/>
      <c r="J4" s="2"/>
      <c r="K4" s="36"/>
      <c r="L4" s="36"/>
    </row>
    <row r="5" spans="1:17" s="1" customFormat="1" ht="30" customHeight="1" thickBot="1">
      <c r="A5" s="20" t="s">
        <v>131</v>
      </c>
      <c r="B5" s="20" t="s">
        <v>51</v>
      </c>
      <c r="C5" s="21" t="s">
        <v>45</v>
      </c>
      <c r="D5" s="22" t="s">
        <v>1</v>
      </c>
      <c r="E5" s="22" t="s">
        <v>0</v>
      </c>
      <c r="F5" s="22" t="s">
        <v>46</v>
      </c>
      <c r="G5" s="22" t="s">
        <v>47</v>
      </c>
      <c r="H5" s="24" t="s">
        <v>136</v>
      </c>
      <c r="I5" s="24" t="s">
        <v>137</v>
      </c>
      <c r="J5" s="25" t="s">
        <v>116</v>
      </c>
      <c r="K5" s="36"/>
      <c r="L5" s="36"/>
    </row>
    <row r="6" spans="1:17" hidden="1">
      <c r="A6" s="65"/>
      <c r="B6" s="15" t="s">
        <v>117</v>
      </c>
      <c r="C6" s="16" t="s">
        <v>118</v>
      </c>
      <c r="D6" s="17" t="s">
        <v>119</v>
      </c>
      <c r="E6" s="15" t="s">
        <v>120</v>
      </c>
      <c r="F6" s="18" t="s">
        <v>121</v>
      </c>
      <c r="G6" s="18" t="s">
        <v>122</v>
      </c>
      <c r="H6" s="11" t="s">
        <v>126</v>
      </c>
      <c r="I6" s="11" t="s">
        <v>127</v>
      </c>
      <c r="J6" s="66" t="s">
        <v>128</v>
      </c>
    </row>
    <row r="7" spans="1:17" s="1" customFormat="1" ht="14.25" customHeight="1">
      <c r="A7" s="67">
        <v>1</v>
      </c>
      <c r="B7" s="26">
        <v>46</v>
      </c>
      <c r="C7" s="26" t="s">
        <v>191</v>
      </c>
      <c r="D7" s="26" t="s">
        <v>52</v>
      </c>
      <c r="E7" s="26" t="s">
        <v>2</v>
      </c>
      <c r="F7" s="26" t="s">
        <v>16</v>
      </c>
      <c r="G7" s="26" t="s">
        <v>53</v>
      </c>
      <c r="H7" s="68">
        <v>18.190000000000001</v>
      </c>
      <c r="I7" s="68">
        <v>18.260000000000002</v>
      </c>
      <c r="J7" s="69">
        <v>36.450000000000003</v>
      </c>
      <c r="K7" s="33"/>
      <c r="L7" s="39"/>
      <c r="M7" s="39"/>
      <c r="N7" s="40"/>
      <c r="O7" s="34"/>
      <c r="Q7" s="50"/>
    </row>
    <row r="8" spans="1:17" s="3" customFormat="1" ht="14.25" customHeight="1">
      <c r="A8" s="70">
        <v>2</v>
      </c>
      <c r="B8" s="26">
        <v>73</v>
      </c>
      <c r="C8" s="26" t="s">
        <v>63</v>
      </c>
      <c r="D8" s="26" t="s">
        <v>52</v>
      </c>
      <c r="E8" s="26" t="s">
        <v>2</v>
      </c>
      <c r="F8" s="26" t="s">
        <v>208</v>
      </c>
      <c r="G8" s="26" t="s">
        <v>53</v>
      </c>
      <c r="H8" s="68">
        <v>19.23</v>
      </c>
      <c r="I8" s="68">
        <v>19.329999999999998</v>
      </c>
      <c r="J8" s="69">
        <v>38.56</v>
      </c>
      <c r="K8" s="33"/>
      <c r="L8" s="41"/>
      <c r="M8" s="41"/>
      <c r="N8" s="40"/>
    </row>
    <row r="9" spans="1:17" s="1" customFormat="1" ht="15.75" customHeight="1">
      <c r="A9" s="67">
        <v>3</v>
      </c>
      <c r="B9" s="26">
        <v>32</v>
      </c>
      <c r="C9" s="26" t="s">
        <v>31</v>
      </c>
      <c r="D9" s="26" t="s">
        <v>52</v>
      </c>
      <c r="E9" s="26" t="s">
        <v>2</v>
      </c>
      <c r="F9" s="26" t="s">
        <v>177</v>
      </c>
      <c r="G9" s="26" t="s">
        <v>53</v>
      </c>
      <c r="H9" s="68">
        <v>19.829999999999998</v>
      </c>
      <c r="I9" s="68">
        <v>19.28</v>
      </c>
      <c r="J9" s="69">
        <v>39.11</v>
      </c>
      <c r="K9" s="33"/>
      <c r="L9" s="39"/>
      <c r="M9" s="39"/>
      <c r="N9" s="40"/>
    </row>
    <row r="10" spans="1:17" s="4" customFormat="1" ht="18" customHeight="1">
      <c r="A10" s="70">
        <v>4</v>
      </c>
      <c r="B10" s="26">
        <v>3</v>
      </c>
      <c r="C10" s="26" t="s">
        <v>71</v>
      </c>
      <c r="D10" s="26" t="s">
        <v>52</v>
      </c>
      <c r="E10" s="26" t="s">
        <v>2</v>
      </c>
      <c r="F10" s="26" t="s">
        <v>153</v>
      </c>
      <c r="G10" s="26" t="s">
        <v>53</v>
      </c>
      <c r="H10" s="68">
        <v>20.27</v>
      </c>
      <c r="I10" s="68">
        <v>20.22</v>
      </c>
      <c r="J10" s="69">
        <v>40.489999999999995</v>
      </c>
      <c r="K10" s="33"/>
      <c r="L10" s="41"/>
      <c r="M10" s="41"/>
      <c r="N10" s="40"/>
    </row>
    <row r="11" spans="1:17" s="4" customFormat="1" ht="19.5" customHeight="1">
      <c r="A11" s="67">
        <v>5</v>
      </c>
      <c r="B11" s="26">
        <v>51</v>
      </c>
      <c r="C11" s="26" t="s">
        <v>13</v>
      </c>
      <c r="D11" s="26" t="s">
        <v>52</v>
      </c>
      <c r="E11" s="26" t="s">
        <v>2</v>
      </c>
      <c r="F11" s="26" t="s">
        <v>190</v>
      </c>
      <c r="G11" s="26" t="s">
        <v>53</v>
      </c>
      <c r="H11" s="68">
        <v>20.75</v>
      </c>
      <c r="I11" s="68">
        <v>19.98</v>
      </c>
      <c r="J11" s="69">
        <v>40.730000000000004</v>
      </c>
      <c r="K11" s="33"/>
      <c r="L11" s="39"/>
      <c r="M11" s="39"/>
      <c r="N11" s="40"/>
    </row>
    <row r="12" spans="1:17" s="4" customFormat="1" ht="16.5" customHeight="1">
      <c r="A12" s="70">
        <v>6</v>
      </c>
      <c r="B12" s="26">
        <v>61</v>
      </c>
      <c r="C12" s="26" t="s">
        <v>108</v>
      </c>
      <c r="D12" s="26" t="s">
        <v>52</v>
      </c>
      <c r="E12" s="26" t="s">
        <v>2</v>
      </c>
      <c r="F12" s="26" t="s">
        <v>15</v>
      </c>
      <c r="G12" s="26" t="s">
        <v>53</v>
      </c>
      <c r="H12" s="68">
        <v>20.88</v>
      </c>
      <c r="I12" s="68">
        <v>20.76</v>
      </c>
      <c r="J12" s="69">
        <v>41.64</v>
      </c>
      <c r="K12" s="33"/>
      <c r="L12" s="41"/>
      <c r="M12" s="41"/>
      <c r="N12" s="40"/>
    </row>
    <row r="13" spans="1:17" s="4" customFormat="1" ht="17.25" customHeight="1">
      <c r="A13" s="67">
        <v>7</v>
      </c>
      <c r="B13" s="26">
        <v>59</v>
      </c>
      <c r="C13" s="26" t="s">
        <v>65</v>
      </c>
      <c r="D13" s="26" t="s">
        <v>52</v>
      </c>
      <c r="E13" s="26" t="s">
        <v>2</v>
      </c>
      <c r="F13" s="26" t="s">
        <v>15</v>
      </c>
      <c r="G13" s="26" t="s">
        <v>53</v>
      </c>
      <c r="H13" s="68">
        <v>21.12</v>
      </c>
      <c r="I13" s="68">
        <v>20.78</v>
      </c>
      <c r="J13" s="69">
        <v>41.900000000000006</v>
      </c>
      <c r="K13" s="33"/>
      <c r="L13" s="39"/>
      <c r="M13" s="39"/>
      <c r="N13" s="40"/>
    </row>
    <row r="14" spans="1:17" s="4" customFormat="1" ht="18.75" customHeight="1">
      <c r="A14" s="70">
        <v>8</v>
      </c>
      <c r="B14" s="26">
        <v>21</v>
      </c>
      <c r="C14" s="26" t="s">
        <v>60</v>
      </c>
      <c r="D14" s="26" t="s">
        <v>52</v>
      </c>
      <c r="E14" s="26" t="s">
        <v>2</v>
      </c>
      <c r="F14" s="26" t="s">
        <v>167</v>
      </c>
      <c r="G14" s="26" t="s">
        <v>53</v>
      </c>
      <c r="H14" s="68">
        <v>20.440000000000001</v>
      </c>
      <c r="I14" s="68">
        <v>21.51</v>
      </c>
      <c r="J14" s="69">
        <v>41.95</v>
      </c>
      <c r="K14" s="33"/>
      <c r="L14" s="41"/>
      <c r="M14" s="41"/>
      <c r="N14" s="40"/>
    </row>
    <row r="15" spans="1:17" s="4" customFormat="1" ht="14.25" customHeight="1">
      <c r="A15" s="67">
        <v>9</v>
      </c>
      <c r="B15" s="26">
        <v>23</v>
      </c>
      <c r="C15" s="26" t="s">
        <v>170</v>
      </c>
      <c r="D15" s="26" t="s">
        <v>52</v>
      </c>
      <c r="E15" s="26" t="s">
        <v>8</v>
      </c>
      <c r="F15" s="26" t="s">
        <v>171</v>
      </c>
      <c r="G15" s="26" t="s">
        <v>53</v>
      </c>
      <c r="H15" s="68">
        <v>20.7</v>
      </c>
      <c r="I15" s="68">
        <v>21.26</v>
      </c>
      <c r="J15" s="69">
        <v>41.96</v>
      </c>
      <c r="K15" s="33"/>
      <c r="L15" s="39"/>
      <c r="M15" s="39"/>
      <c r="N15" s="40"/>
    </row>
    <row r="16" spans="1:17" s="4" customFormat="1" ht="20.25" customHeight="1">
      <c r="A16" s="70">
        <v>10</v>
      </c>
      <c r="B16" s="26">
        <v>48</v>
      </c>
      <c r="C16" s="26" t="s">
        <v>193</v>
      </c>
      <c r="D16" s="26" t="s">
        <v>52</v>
      </c>
      <c r="E16" s="26" t="s">
        <v>8</v>
      </c>
      <c r="F16" s="26" t="s">
        <v>16</v>
      </c>
      <c r="G16" s="26" t="s">
        <v>53</v>
      </c>
      <c r="H16" s="68">
        <v>21.54</v>
      </c>
      <c r="I16" s="68">
        <v>20.98</v>
      </c>
      <c r="J16" s="69">
        <v>42.519999999999996</v>
      </c>
      <c r="K16" s="33"/>
      <c r="L16" s="41"/>
      <c r="M16" s="41"/>
      <c r="N16" s="40"/>
    </row>
    <row r="17" spans="1:14" s="4" customFormat="1" ht="20.25" customHeight="1">
      <c r="A17" s="67">
        <v>11</v>
      </c>
      <c r="B17" s="26">
        <v>80</v>
      </c>
      <c r="C17" s="26" t="s">
        <v>219</v>
      </c>
      <c r="D17" s="26" t="s">
        <v>52</v>
      </c>
      <c r="E17" s="26" t="s">
        <v>2</v>
      </c>
      <c r="F17" s="26" t="s">
        <v>177</v>
      </c>
      <c r="G17" s="26" t="s">
        <v>53</v>
      </c>
      <c r="H17" s="68">
        <v>21.43</v>
      </c>
      <c r="I17" s="68">
        <v>21.51</v>
      </c>
      <c r="J17" s="69">
        <v>42.94</v>
      </c>
      <c r="K17" s="33"/>
      <c r="L17" s="39"/>
      <c r="M17" s="39"/>
      <c r="N17" s="40"/>
    </row>
    <row r="18" spans="1:14" s="4" customFormat="1" ht="20.25" customHeight="1">
      <c r="A18" s="70">
        <v>12</v>
      </c>
      <c r="B18" s="26">
        <v>76</v>
      </c>
      <c r="C18" s="26" t="s">
        <v>214</v>
      </c>
      <c r="D18" s="26" t="s">
        <v>52</v>
      </c>
      <c r="E18" s="26" t="s">
        <v>2</v>
      </c>
      <c r="F18" s="26" t="s">
        <v>177</v>
      </c>
      <c r="G18" s="26" t="s">
        <v>53</v>
      </c>
      <c r="H18" s="68">
        <v>21.47</v>
      </c>
      <c r="I18" s="68">
        <v>21.77</v>
      </c>
      <c r="J18" s="69">
        <v>43.239999999999995</v>
      </c>
      <c r="K18" s="33"/>
      <c r="L18" s="41"/>
      <c r="M18" s="41"/>
      <c r="N18" s="40"/>
    </row>
    <row r="19" spans="1:14" s="4" customFormat="1" ht="15.75" customHeight="1">
      <c r="A19" s="67">
        <v>13</v>
      </c>
      <c r="B19" s="26">
        <v>4</v>
      </c>
      <c r="C19" s="26" t="s">
        <v>155</v>
      </c>
      <c r="D19" s="26" t="s">
        <v>52</v>
      </c>
      <c r="E19" s="26" t="s">
        <v>2</v>
      </c>
      <c r="F19" s="26" t="s">
        <v>154</v>
      </c>
      <c r="G19" s="26" t="s">
        <v>53</v>
      </c>
      <c r="H19" s="68">
        <v>22.09</v>
      </c>
      <c r="I19" s="68">
        <v>21.51</v>
      </c>
      <c r="J19" s="69">
        <v>43.6</v>
      </c>
      <c r="K19" s="33"/>
      <c r="L19" s="39"/>
      <c r="M19" s="39"/>
      <c r="N19" s="40"/>
    </row>
    <row r="20" spans="1:14" s="4" customFormat="1" ht="15.75" customHeight="1">
      <c r="A20" s="70">
        <v>14</v>
      </c>
      <c r="B20" s="26">
        <v>12</v>
      </c>
      <c r="C20" s="26" t="s">
        <v>68</v>
      </c>
      <c r="D20" s="26" t="s">
        <v>52</v>
      </c>
      <c r="E20" s="26" t="s">
        <v>2</v>
      </c>
      <c r="F20" s="26" t="s">
        <v>66</v>
      </c>
      <c r="G20" s="26" t="s">
        <v>53</v>
      </c>
      <c r="H20" s="68">
        <v>22.71</v>
      </c>
      <c r="I20" s="68">
        <v>21.56</v>
      </c>
      <c r="J20" s="69">
        <v>44.269999999999996</v>
      </c>
      <c r="K20" s="33"/>
      <c r="L20" s="41"/>
      <c r="M20" s="41"/>
      <c r="N20" s="40"/>
    </row>
    <row r="21" spans="1:14" s="4" customFormat="1" ht="14.25" customHeight="1">
      <c r="A21" s="67">
        <v>15</v>
      </c>
      <c r="B21" s="26">
        <v>40</v>
      </c>
      <c r="C21" s="27" t="s">
        <v>78</v>
      </c>
      <c r="D21" s="26" t="s">
        <v>52</v>
      </c>
      <c r="E21" s="26" t="s">
        <v>2</v>
      </c>
      <c r="F21" s="26" t="s">
        <v>185</v>
      </c>
      <c r="G21" s="26" t="s">
        <v>53</v>
      </c>
      <c r="H21" s="68">
        <v>22.25</v>
      </c>
      <c r="I21" s="68">
        <v>22.2</v>
      </c>
      <c r="J21" s="69">
        <v>44.45</v>
      </c>
      <c r="K21" s="33"/>
      <c r="L21" s="39"/>
      <c r="M21" s="39"/>
      <c r="N21" s="40"/>
    </row>
    <row r="22" spans="1:14" s="5" customFormat="1" ht="15.75" customHeight="1">
      <c r="A22" s="70">
        <v>16</v>
      </c>
      <c r="B22" s="26">
        <v>163</v>
      </c>
      <c r="C22" s="26" t="s">
        <v>294</v>
      </c>
      <c r="D22" s="26" t="s">
        <v>52</v>
      </c>
      <c r="E22" s="26" t="s">
        <v>2</v>
      </c>
      <c r="F22" s="26" t="s">
        <v>292</v>
      </c>
      <c r="G22" s="26" t="s">
        <v>73</v>
      </c>
      <c r="H22" s="68">
        <v>22.91</v>
      </c>
      <c r="I22" s="68">
        <v>22.35</v>
      </c>
      <c r="J22" s="69">
        <v>45.260000000000005</v>
      </c>
      <c r="K22" s="33"/>
      <c r="L22" s="41"/>
      <c r="M22" s="41"/>
      <c r="N22" s="40"/>
    </row>
    <row r="23" spans="1:14">
      <c r="A23" s="67">
        <v>17</v>
      </c>
      <c r="B23" s="26">
        <v>72</v>
      </c>
      <c r="C23" s="26" t="s">
        <v>6</v>
      </c>
      <c r="D23" s="26" t="s">
        <v>52</v>
      </c>
      <c r="E23" s="26" t="s">
        <v>2</v>
      </c>
      <c r="F23" s="26" t="s">
        <v>5</v>
      </c>
      <c r="G23" s="26" t="s">
        <v>53</v>
      </c>
      <c r="H23" s="68">
        <v>22.98</v>
      </c>
      <c r="I23" s="68">
        <v>22.63</v>
      </c>
      <c r="J23" s="69">
        <v>45.61</v>
      </c>
      <c r="K23" s="33"/>
      <c r="L23" s="39"/>
      <c r="M23" s="39"/>
      <c r="N23" s="40"/>
    </row>
    <row r="24" spans="1:14">
      <c r="A24" s="70">
        <v>18</v>
      </c>
      <c r="B24" s="26">
        <v>219</v>
      </c>
      <c r="C24" s="26" t="s">
        <v>339</v>
      </c>
      <c r="D24" s="26" t="s">
        <v>52</v>
      </c>
      <c r="E24" s="26" t="s">
        <v>2</v>
      </c>
      <c r="F24" s="26" t="s">
        <v>109</v>
      </c>
      <c r="G24" s="26" t="s">
        <v>76</v>
      </c>
      <c r="H24" s="68">
        <v>22.85</v>
      </c>
      <c r="I24" s="68">
        <v>22.79</v>
      </c>
      <c r="J24" s="69">
        <v>45.64</v>
      </c>
      <c r="K24" s="33"/>
      <c r="L24" s="41"/>
      <c r="M24" s="41"/>
      <c r="N24" s="40"/>
    </row>
    <row r="25" spans="1:14">
      <c r="A25" s="67">
        <v>19</v>
      </c>
      <c r="B25" s="26">
        <v>49</v>
      </c>
      <c r="C25" s="26" t="s">
        <v>72</v>
      </c>
      <c r="D25" s="26" t="s">
        <v>52</v>
      </c>
      <c r="E25" s="26" t="s">
        <v>8</v>
      </c>
      <c r="F25" s="26" t="s">
        <v>190</v>
      </c>
      <c r="G25" s="26" t="s">
        <v>53</v>
      </c>
      <c r="H25" s="68">
        <v>22.89</v>
      </c>
      <c r="I25" s="68">
        <v>23</v>
      </c>
      <c r="J25" s="69">
        <v>45.89</v>
      </c>
      <c r="K25" s="33"/>
      <c r="L25" s="39"/>
      <c r="M25" s="39"/>
      <c r="N25" s="40"/>
    </row>
    <row r="26" spans="1:14">
      <c r="A26" s="70">
        <v>20</v>
      </c>
      <c r="B26" s="26">
        <v>56</v>
      </c>
      <c r="C26" s="26" t="s">
        <v>198</v>
      </c>
      <c r="D26" s="26" t="s">
        <v>52</v>
      </c>
      <c r="E26" s="26" t="s">
        <v>8</v>
      </c>
      <c r="F26" s="26" t="s">
        <v>196</v>
      </c>
      <c r="G26" s="26" t="s">
        <v>53</v>
      </c>
      <c r="H26" s="68">
        <v>23.16</v>
      </c>
      <c r="I26" s="68">
        <v>22.87</v>
      </c>
      <c r="J26" s="69">
        <v>46.03</v>
      </c>
      <c r="K26" s="33"/>
      <c r="L26" s="41"/>
      <c r="M26" s="41"/>
      <c r="N26" s="40"/>
    </row>
    <row r="27" spans="1:14">
      <c r="A27" s="67">
        <v>21</v>
      </c>
      <c r="B27" s="26">
        <v>63</v>
      </c>
      <c r="C27" s="26" t="s">
        <v>95</v>
      </c>
      <c r="D27" s="26" t="s">
        <v>52</v>
      </c>
      <c r="E27" s="26" t="s">
        <v>2</v>
      </c>
      <c r="F27" s="26" t="s">
        <v>15</v>
      </c>
      <c r="G27" s="26" t="s">
        <v>53</v>
      </c>
      <c r="H27" s="68">
        <v>22.85</v>
      </c>
      <c r="I27" s="68">
        <v>23.28</v>
      </c>
      <c r="J27" s="69">
        <v>46.13</v>
      </c>
      <c r="K27" s="33"/>
      <c r="L27" s="39"/>
      <c r="M27" s="39"/>
      <c r="N27" s="40"/>
    </row>
    <row r="28" spans="1:14">
      <c r="A28" s="70">
        <v>22</v>
      </c>
      <c r="B28" s="26">
        <v>42</v>
      </c>
      <c r="C28" s="26" t="s">
        <v>57</v>
      </c>
      <c r="D28" s="26" t="s">
        <v>52</v>
      </c>
      <c r="E28" s="26" t="s">
        <v>2</v>
      </c>
      <c r="F28" s="26" t="s">
        <v>185</v>
      </c>
      <c r="G28" s="26" t="s">
        <v>53</v>
      </c>
      <c r="H28" s="68">
        <v>23.91</v>
      </c>
      <c r="I28" s="68">
        <v>22.44</v>
      </c>
      <c r="J28" s="69">
        <v>46.35</v>
      </c>
      <c r="K28" s="33"/>
      <c r="L28" s="41"/>
      <c r="M28" s="41"/>
      <c r="N28" s="40"/>
    </row>
    <row r="29" spans="1:14">
      <c r="A29" s="67">
        <v>23</v>
      </c>
      <c r="B29" s="26">
        <v>65</v>
      </c>
      <c r="C29" s="26" t="s">
        <v>64</v>
      </c>
      <c r="D29" s="26" t="s">
        <v>52</v>
      </c>
      <c r="E29" s="26" t="s">
        <v>2</v>
      </c>
      <c r="F29" s="26" t="s">
        <v>15</v>
      </c>
      <c r="G29" s="26" t="s">
        <v>53</v>
      </c>
      <c r="H29" s="68">
        <v>23.74</v>
      </c>
      <c r="I29" s="68">
        <v>22.7</v>
      </c>
      <c r="J29" s="69">
        <v>46.44</v>
      </c>
      <c r="K29" s="33"/>
      <c r="L29" s="39"/>
      <c r="M29" s="39"/>
      <c r="N29" s="40"/>
    </row>
    <row r="30" spans="1:14">
      <c r="A30" s="70">
        <v>24</v>
      </c>
      <c r="B30" s="26">
        <v>29</v>
      </c>
      <c r="C30" s="26" t="s">
        <v>174</v>
      </c>
      <c r="D30" s="26" t="s">
        <v>52</v>
      </c>
      <c r="E30" s="26" t="s">
        <v>2</v>
      </c>
      <c r="F30" s="26" t="s">
        <v>171</v>
      </c>
      <c r="G30" s="26" t="s">
        <v>53</v>
      </c>
      <c r="H30" s="68">
        <v>23.35</v>
      </c>
      <c r="I30" s="68">
        <v>23.11</v>
      </c>
      <c r="J30" s="69">
        <v>46.46</v>
      </c>
      <c r="K30" s="33"/>
      <c r="L30" s="41"/>
      <c r="M30" s="41"/>
      <c r="N30" s="40"/>
    </row>
    <row r="31" spans="1:14">
      <c r="A31" s="67">
        <v>25</v>
      </c>
      <c r="B31" s="26">
        <v>37</v>
      </c>
      <c r="C31" s="26" t="s">
        <v>182</v>
      </c>
      <c r="D31" s="26" t="s">
        <v>52</v>
      </c>
      <c r="E31" s="26" t="s">
        <v>8</v>
      </c>
      <c r="F31" s="26" t="s">
        <v>183</v>
      </c>
      <c r="G31" s="26" t="s">
        <v>53</v>
      </c>
      <c r="H31" s="68">
        <v>23.22</v>
      </c>
      <c r="I31" s="68">
        <v>23.68</v>
      </c>
      <c r="J31" s="69">
        <v>46.9</v>
      </c>
      <c r="K31" s="33"/>
      <c r="L31" s="39"/>
      <c r="M31" s="39"/>
      <c r="N31" s="40"/>
    </row>
    <row r="32" spans="1:14">
      <c r="A32" s="70">
        <v>26</v>
      </c>
      <c r="B32" s="26">
        <v>179</v>
      </c>
      <c r="C32" s="26" t="s">
        <v>26</v>
      </c>
      <c r="D32" s="26" t="s">
        <v>52</v>
      </c>
      <c r="E32" s="26" t="s">
        <v>2</v>
      </c>
      <c r="F32" s="26" t="s">
        <v>307</v>
      </c>
      <c r="G32" s="26" t="s">
        <v>73</v>
      </c>
      <c r="H32" s="68">
        <v>23.33</v>
      </c>
      <c r="I32" s="68">
        <v>23.85</v>
      </c>
      <c r="J32" s="69">
        <v>47.18</v>
      </c>
      <c r="K32" s="33"/>
      <c r="L32" s="41"/>
      <c r="M32" s="41"/>
      <c r="N32" s="40"/>
    </row>
    <row r="33" spans="1:14">
      <c r="A33" s="67">
        <v>27</v>
      </c>
      <c r="B33" s="26">
        <v>52</v>
      </c>
      <c r="C33" s="26" t="s">
        <v>194</v>
      </c>
      <c r="D33" s="26" t="s">
        <v>52</v>
      </c>
      <c r="E33" s="26" t="s">
        <v>8</v>
      </c>
      <c r="F33" s="26" t="s">
        <v>16</v>
      </c>
      <c r="G33" s="26" t="s">
        <v>53</v>
      </c>
      <c r="H33" s="68">
        <v>23.34</v>
      </c>
      <c r="I33" s="68">
        <v>23.87</v>
      </c>
      <c r="J33" s="69">
        <v>47.21</v>
      </c>
      <c r="K33" s="33"/>
      <c r="L33" s="39"/>
      <c r="M33" s="39"/>
      <c r="N33" s="40"/>
    </row>
    <row r="34" spans="1:14">
      <c r="A34" s="70">
        <v>28</v>
      </c>
      <c r="B34" s="26">
        <v>10</v>
      </c>
      <c r="C34" s="26" t="s">
        <v>161</v>
      </c>
      <c r="D34" s="26" t="s">
        <v>52</v>
      </c>
      <c r="E34" s="26" t="s">
        <v>2</v>
      </c>
      <c r="F34" s="26" t="s">
        <v>66</v>
      </c>
      <c r="G34" s="26" t="s">
        <v>53</v>
      </c>
      <c r="H34" s="68">
        <v>24.17</v>
      </c>
      <c r="I34" s="68">
        <v>23.14</v>
      </c>
      <c r="J34" s="69">
        <v>47.31</v>
      </c>
      <c r="K34" s="33"/>
      <c r="L34" s="41"/>
      <c r="M34" s="41"/>
      <c r="N34" s="40"/>
    </row>
    <row r="35" spans="1:14" ht="15" customHeight="1">
      <c r="A35" s="67">
        <v>29</v>
      </c>
      <c r="B35" s="26">
        <v>11</v>
      </c>
      <c r="C35" s="27" t="s">
        <v>162</v>
      </c>
      <c r="D35" s="26" t="s">
        <v>52</v>
      </c>
      <c r="E35" s="26" t="s">
        <v>2</v>
      </c>
      <c r="F35" s="26" t="s">
        <v>160</v>
      </c>
      <c r="G35" s="26" t="s">
        <v>53</v>
      </c>
      <c r="H35" s="68">
        <v>23.36</v>
      </c>
      <c r="I35" s="68">
        <v>24.12</v>
      </c>
      <c r="J35" s="69">
        <v>47.480000000000004</v>
      </c>
      <c r="K35" s="33"/>
      <c r="L35" s="39"/>
      <c r="M35" s="39"/>
      <c r="N35" s="40"/>
    </row>
    <row r="36" spans="1:14">
      <c r="A36" s="70">
        <v>30</v>
      </c>
      <c r="B36" s="26">
        <v>5</v>
      </c>
      <c r="C36" s="26" t="s">
        <v>156</v>
      </c>
      <c r="D36" s="26" t="s">
        <v>52</v>
      </c>
      <c r="E36" s="26" t="s">
        <v>2</v>
      </c>
      <c r="F36" s="26" t="s">
        <v>153</v>
      </c>
      <c r="G36" s="26" t="s">
        <v>53</v>
      </c>
      <c r="H36" s="68">
        <v>23.67</v>
      </c>
      <c r="I36" s="68">
        <v>23.98</v>
      </c>
      <c r="J36" s="69">
        <v>47.650000000000006</v>
      </c>
      <c r="K36" s="33"/>
      <c r="L36" s="41"/>
      <c r="M36" s="41"/>
      <c r="N36" s="40"/>
    </row>
    <row r="37" spans="1:14">
      <c r="A37" s="67">
        <v>31</v>
      </c>
      <c r="B37" s="26">
        <v>99</v>
      </c>
      <c r="C37" s="26" t="s">
        <v>241</v>
      </c>
      <c r="D37" s="26" t="s">
        <v>52</v>
      </c>
      <c r="E37" s="26" t="s">
        <v>2</v>
      </c>
      <c r="F37" s="26" t="s">
        <v>242</v>
      </c>
      <c r="G37" s="26" t="s">
        <v>73</v>
      </c>
      <c r="H37" s="68">
        <v>23.55</v>
      </c>
      <c r="I37" s="68">
        <v>24.3</v>
      </c>
      <c r="J37" s="69">
        <v>47.85</v>
      </c>
      <c r="K37" s="33"/>
      <c r="L37" s="39"/>
      <c r="M37" s="39"/>
      <c r="N37" s="40"/>
    </row>
    <row r="38" spans="1:14">
      <c r="A38" s="70">
        <v>32</v>
      </c>
      <c r="B38" s="26">
        <v>13</v>
      </c>
      <c r="C38" s="26" t="s">
        <v>70</v>
      </c>
      <c r="D38" s="26" t="s">
        <v>52</v>
      </c>
      <c r="E38" s="26" t="s">
        <v>2</v>
      </c>
      <c r="F38" s="26" t="s">
        <v>160</v>
      </c>
      <c r="G38" s="26" t="s">
        <v>53</v>
      </c>
      <c r="H38" s="68">
        <v>23.54</v>
      </c>
      <c r="I38" s="68">
        <v>24.75</v>
      </c>
      <c r="J38" s="69">
        <v>48.29</v>
      </c>
      <c r="K38" s="33"/>
      <c r="L38" s="41"/>
      <c r="M38" s="41"/>
      <c r="N38" s="40"/>
    </row>
    <row r="39" spans="1:14">
      <c r="A39" s="67">
        <v>33</v>
      </c>
      <c r="B39" s="26">
        <v>158</v>
      </c>
      <c r="C39" s="26" t="s">
        <v>290</v>
      </c>
      <c r="D39" s="26" t="s">
        <v>52</v>
      </c>
      <c r="E39" s="26" t="s">
        <v>2</v>
      </c>
      <c r="F39" s="26" t="s">
        <v>291</v>
      </c>
      <c r="G39" s="26" t="s">
        <v>73</v>
      </c>
      <c r="H39" s="68">
        <v>24.5</v>
      </c>
      <c r="I39" s="68">
        <v>24.5</v>
      </c>
      <c r="J39" s="69">
        <v>49</v>
      </c>
      <c r="K39" s="33"/>
      <c r="L39" s="39"/>
      <c r="M39" s="39"/>
      <c r="N39" s="40"/>
    </row>
    <row r="40" spans="1:14">
      <c r="A40" s="70">
        <v>34</v>
      </c>
      <c r="B40" s="26">
        <v>70</v>
      </c>
      <c r="C40" s="26" t="s">
        <v>7</v>
      </c>
      <c r="D40" s="26" t="s">
        <v>52</v>
      </c>
      <c r="E40" s="26" t="s">
        <v>8</v>
      </c>
      <c r="F40" s="26" t="s">
        <v>5</v>
      </c>
      <c r="G40" s="26" t="s">
        <v>53</v>
      </c>
      <c r="H40" s="68">
        <v>24.84</v>
      </c>
      <c r="I40" s="68">
        <v>24.63</v>
      </c>
      <c r="J40" s="69">
        <v>49.47</v>
      </c>
      <c r="K40" s="33"/>
      <c r="L40" s="41"/>
      <c r="M40" s="41"/>
      <c r="N40" s="40"/>
    </row>
    <row r="41" spans="1:14">
      <c r="A41" s="67">
        <v>35</v>
      </c>
      <c r="B41" s="26">
        <v>84</v>
      </c>
      <c r="C41" s="26" t="s">
        <v>226</v>
      </c>
      <c r="D41" s="26" t="s">
        <v>52</v>
      </c>
      <c r="E41" s="26" t="s">
        <v>2</v>
      </c>
      <c r="F41" s="26" t="s">
        <v>196</v>
      </c>
      <c r="G41" s="26" t="s">
        <v>53</v>
      </c>
      <c r="H41" s="68">
        <v>25.72</v>
      </c>
      <c r="I41" s="68">
        <v>24.07</v>
      </c>
      <c r="J41" s="69">
        <v>49.79</v>
      </c>
      <c r="K41" s="33"/>
      <c r="L41" s="39"/>
      <c r="M41" s="39"/>
      <c r="N41" s="40"/>
    </row>
    <row r="42" spans="1:14">
      <c r="A42" s="70">
        <v>36</v>
      </c>
      <c r="B42" s="26">
        <v>74</v>
      </c>
      <c r="C42" s="26" t="s">
        <v>212</v>
      </c>
      <c r="D42" s="26" t="s">
        <v>52</v>
      </c>
      <c r="E42" s="26" t="s">
        <v>2</v>
      </c>
      <c r="F42" s="26" t="s">
        <v>5</v>
      </c>
      <c r="G42" s="26" t="s">
        <v>53</v>
      </c>
      <c r="H42" s="68">
        <v>24.87</v>
      </c>
      <c r="I42" s="68">
        <v>25.01</v>
      </c>
      <c r="J42" s="69">
        <v>49.88</v>
      </c>
      <c r="K42" s="33"/>
      <c r="L42" s="41"/>
      <c r="M42" s="41"/>
      <c r="N42" s="40"/>
    </row>
    <row r="43" spans="1:14">
      <c r="A43" s="67">
        <v>37</v>
      </c>
      <c r="B43" s="26">
        <v>9</v>
      </c>
      <c r="C43" s="26" t="s">
        <v>159</v>
      </c>
      <c r="D43" s="26" t="s">
        <v>52</v>
      </c>
      <c r="E43" s="26" t="s">
        <v>8</v>
      </c>
      <c r="F43" s="26" t="s">
        <v>160</v>
      </c>
      <c r="G43" s="26" t="s">
        <v>53</v>
      </c>
      <c r="H43" s="68">
        <v>24.51</v>
      </c>
      <c r="I43" s="68">
        <v>25.94</v>
      </c>
      <c r="J43" s="69">
        <v>50.45</v>
      </c>
      <c r="K43" s="33"/>
      <c r="L43" s="39"/>
      <c r="M43" s="39"/>
      <c r="N43" s="40"/>
    </row>
    <row r="44" spans="1:14">
      <c r="A44" s="70">
        <v>38</v>
      </c>
      <c r="B44" s="26">
        <v>8</v>
      </c>
      <c r="C44" s="26" t="s">
        <v>38</v>
      </c>
      <c r="D44" s="26" t="s">
        <v>52</v>
      </c>
      <c r="E44" s="26" t="s">
        <v>2</v>
      </c>
      <c r="F44" s="26" t="s">
        <v>154</v>
      </c>
      <c r="G44" s="26" t="s">
        <v>53</v>
      </c>
      <c r="H44" s="68">
        <v>26.58</v>
      </c>
      <c r="I44" s="68">
        <v>24.01</v>
      </c>
      <c r="J44" s="69">
        <v>50.59</v>
      </c>
      <c r="K44" s="33"/>
      <c r="L44" s="41"/>
      <c r="M44" s="41"/>
      <c r="N44" s="40"/>
    </row>
    <row r="45" spans="1:14">
      <c r="A45" s="67">
        <v>39</v>
      </c>
      <c r="B45" s="26">
        <v>2</v>
      </c>
      <c r="C45" s="26" t="s">
        <v>12</v>
      </c>
      <c r="D45" s="26" t="s">
        <v>52</v>
      </c>
      <c r="E45" s="26" t="s">
        <v>2</v>
      </c>
      <c r="F45" s="26" t="s">
        <v>154</v>
      </c>
      <c r="G45" s="26" t="s">
        <v>53</v>
      </c>
      <c r="H45" s="68">
        <v>25.75</v>
      </c>
      <c r="I45" s="68">
        <v>24.86</v>
      </c>
      <c r="J45" s="69">
        <v>50.61</v>
      </c>
      <c r="K45" s="33"/>
      <c r="L45" s="39"/>
      <c r="M45" s="39"/>
      <c r="N45" s="40"/>
    </row>
    <row r="46" spans="1:14">
      <c r="A46" s="70">
        <v>40</v>
      </c>
      <c r="B46" s="26">
        <v>62</v>
      </c>
      <c r="C46" s="26" t="s">
        <v>204</v>
      </c>
      <c r="D46" s="26" t="s">
        <v>52</v>
      </c>
      <c r="E46" s="26" t="s">
        <v>2</v>
      </c>
      <c r="F46" s="26" t="s">
        <v>203</v>
      </c>
      <c r="G46" s="26" t="s">
        <v>53</v>
      </c>
      <c r="H46" s="68">
        <v>24.8</v>
      </c>
      <c r="I46" s="68">
        <v>25.99</v>
      </c>
      <c r="J46" s="69">
        <v>50.79</v>
      </c>
      <c r="K46" s="33"/>
      <c r="L46" s="41"/>
      <c r="M46" s="41"/>
      <c r="N46" s="40"/>
    </row>
    <row r="47" spans="1:14">
      <c r="A47" s="67">
        <v>41</v>
      </c>
      <c r="B47" s="26">
        <v>164</v>
      </c>
      <c r="C47" s="26" t="s">
        <v>295</v>
      </c>
      <c r="D47" s="26" t="s">
        <v>52</v>
      </c>
      <c r="E47" s="26" t="s">
        <v>8</v>
      </c>
      <c r="F47" s="26" t="s">
        <v>291</v>
      </c>
      <c r="G47" s="26" t="s">
        <v>73</v>
      </c>
      <c r="H47" s="68">
        <v>25.19</v>
      </c>
      <c r="I47" s="68">
        <v>25.94</v>
      </c>
      <c r="J47" s="69">
        <v>51.13</v>
      </c>
      <c r="K47" s="33"/>
      <c r="L47" s="39"/>
      <c r="M47" s="39"/>
      <c r="N47" s="40"/>
    </row>
    <row r="48" spans="1:14">
      <c r="A48" s="70">
        <v>42</v>
      </c>
      <c r="B48" s="26">
        <v>50</v>
      </c>
      <c r="C48" s="26" t="s">
        <v>61</v>
      </c>
      <c r="D48" s="26" t="s">
        <v>52</v>
      </c>
      <c r="E48" s="26" t="s">
        <v>2</v>
      </c>
      <c r="F48" s="26" t="s">
        <v>16</v>
      </c>
      <c r="G48" s="26" t="s">
        <v>53</v>
      </c>
      <c r="H48" s="68">
        <v>25.42</v>
      </c>
      <c r="I48" s="68">
        <v>26.1</v>
      </c>
      <c r="J48" s="69">
        <v>51.52</v>
      </c>
      <c r="K48" s="33"/>
      <c r="L48" s="41"/>
      <c r="M48" s="41"/>
      <c r="N48" s="40"/>
    </row>
    <row r="49" spans="1:14">
      <c r="A49" s="67">
        <v>43</v>
      </c>
      <c r="B49" s="26">
        <v>15</v>
      </c>
      <c r="C49" s="26" t="s">
        <v>20</v>
      </c>
      <c r="D49" s="26" t="s">
        <v>52</v>
      </c>
      <c r="E49" s="26" t="s">
        <v>2</v>
      </c>
      <c r="F49" s="26" t="s">
        <v>160</v>
      </c>
      <c r="G49" s="26" t="s">
        <v>53</v>
      </c>
      <c r="H49" s="68">
        <v>25.43</v>
      </c>
      <c r="I49" s="68">
        <v>26.18</v>
      </c>
      <c r="J49" s="69">
        <v>51.61</v>
      </c>
      <c r="K49" s="33"/>
      <c r="L49" s="39"/>
      <c r="M49" s="39"/>
      <c r="N49" s="40"/>
    </row>
    <row r="50" spans="1:14">
      <c r="A50" s="70">
        <v>44</v>
      </c>
      <c r="B50" s="26">
        <v>57</v>
      </c>
      <c r="C50" s="26" t="s">
        <v>199</v>
      </c>
      <c r="D50" s="26" t="s">
        <v>52</v>
      </c>
      <c r="E50" s="26" t="s">
        <v>2</v>
      </c>
      <c r="F50" s="26" t="s">
        <v>197</v>
      </c>
      <c r="G50" s="26" t="s">
        <v>53</v>
      </c>
      <c r="H50" s="68">
        <v>26</v>
      </c>
      <c r="I50" s="68">
        <v>25.63</v>
      </c>
      <c r="J50" s="69">
        <v>51.629999999999995</v>
      </c>
      <c r="K50" s="33"/>
      <c r="L50" s="41"/>
      <c r="M50" s="41"/>
      <c r="N50" s="40"/>
    </row>
    <row r="51" spans="1:14">
      <c r="A51" s="67">
        <v>45</v>
      </c>
      <c r="B51" s="26">
        <v>1</v>
      </c>
      <c r="C51" s="26" t="s">
        <v>18</v>
      </c>
      <c r="D51" s="26" t="s">
        <v>52</v>
      </c>
      <c r="E51" s="26" t="s">
        <v>8</v>
      </c>
      <c r="F51" s="26" t="s">
        <v>153</v>
      </c>
      <c r="G51" s="26" t="s">
        <v>53</v>
      </c>
      <c r="H51" s="68">
        <v>25.59</v>
      </c>
      <c r="I51" s="68">
        <v>26.29</v>
      </c>
      <c r="J51" s="69">
        <v>51.879999999999995</v>
      </c>
      <c r="K51" s="33"/>
      <c r="L51" s="39"/>
      <c r="M51" s="39"/>
      <c r="N51" s="40"/>
    </row>
    <row r="52" spans="1:14">
      <c r="A52" s="70">
        <v>46</v>
      </c>
      <c r="B52" s="26">
        <v>75</v>
      </c>
      <c r="C52" s="26" t="s">
        <v>89</v>
      </c>
      <c r="D52" s="26" t="s">
        <v>54</v>
      </c>
      <c r="E52" s="26" t="s">
        <v>2</v>
      </c>
      <c r="F52" s="26" t="s">
        <v>213</v>
      </c>
      <c r="G52" s="26" t="s">
        <v>53</v>
      </c>
      <c r="H52" s="68">
        <v>26.36</v>
      </c>
      <c r="I52" s="68">
        <v>25.54</v>
      </c>
      <c r="J52" s="69">
        <v>51.9</v>
      </c>
      <c r="K52" s="33"/>
      <c r="L52" s="41"/>
      <c r="M52" s="41"/>
      <c r="N52" s="40"/>
    </row>
    <row r="53" spans="1:14">
      <c r="A53" s="67">
        <v>47</v>
      </c>
      <c r="B53" s="26">
        <v>47</v>
      </c>
      <c r="C53" s="26" t="s">
        <v>192</v>
      </c>
      <c r="D53" s="26" t="s">
        <v>52</v>
      </c>
      <c r="E53" s="26" t="s">
        <v>8</v>
      </c>
      <c r="F53" s="26" t="s">
        <v>190</v>
      </c>
      <c r="G53" s="26" t="s">
        <v>53</v>
      </c>
      <c r="H53" s="68">
        <v>26.67</v>
      </c>
      <c r="I53" s="68">
        <v>25.73</v>
      </c>
      <c r="J53" s="69">
        <v>52.400000000000006</v>
      </c>
      <c r="K53" s="33"/>
      <c r="L53" s="39"/>
      <c r="M53" s="39"/>
      <c r="N53" s="40"/>
    </row>
    <row r="54" spans="1:14">
      <c r="A54" s="70">
        <v>48</v>
      </c>
      <c r="B54" s="26">
        <v>38</v>
      </c>
      <c r="C54" s="26" t="s">
        <v>184</v>
      </c>
      <c r="D54" s="26" t="s">
        <v>52</v>
      </c>
      <c r="E54" s="26" t="s">
        <v>8</v>
      </c>
      <c r="F54" s="26" t="s">
        <v>185</v>
      </c>
      <c r="G54" s="26" t="s">
        <v>53</v>
      </c>
      <c r="H54" s="68">
        <v>25.91</v>
      </c>
      <c r="I54" s="68">
        <v>26.52</v>
      </c>
      <c r="J54" s="69">
        <v>52.43</v>
      </c>
      <c r="K54" s="33"/>
      <c r="L54" s="41"/>
      <c r="M54" s="41"/>
      <c r="N54" s="40"/>
    </row>
    <row r="55" spans="1:14" ht="15.75" customHeight="1">
      <c r="A55" s="67">
        <v>49</v>
      </c>
      <c r="B55" s="26">
        <v>45</v>
      </c>
      <c r="C55" s="26" t="s">
        <v>81</v>
      </c>
      <c r="D55" s="26" t="s">
        <v>52</v>
      </c>
      <c r="E55" s="26" t="s">
        <v>2</v>
      </c>
      <c r="F55" s="26" t="s">
        <v>190</v>
      </c>
      <c r="G55" s="26" t="s">
        <v>53</v>
      </c>
      <c r="H55" s="68">
        <v>26.6</v>
      </c>
      <c r="I55" s="68">
        <v>25.91</v>
      </c>
      <c r="J55" s="69">
        <v>52.510000000000005</v>
      </c>
      <c r="K55" s="33"/>
      <c r="L55" s="39"/>
      <c r="M55" s="39"/>
      <c r="N55" s="40"/>
    </row>
    <row r="56" spans="1:14">
      <c r="A56" s="70">
        <v>50</v>
      </c>
      <c r="B56" s="26">
        <v>16</v>
      </c>
      <c r="C56" s="26" t="s">
        <v>69</v>
      </c>
      <c r="D56" s="26" t="s">
        <v>52</v>
      </c>
      <c r="E56" s="26" t="s">
        <v>8</v>
      </c>
      <c r="F56" s="26" t="s">
        <v>66</v>
      </c>
      <c r="G56" s="26" t="s">
        <v>53</v>
      </c>
      <c r="H56" s="68">
        <v>26.58</v>
      </c>
      <c r="I56" s="68">
        <v>26.06</v>
      </c>
      <c r="J56" s="69">
        <v>52.64</v>
      </c>
      <c r="K56" s="33"/>
      <c r="L56" s="41"/>
      <c r="M56" s="41"/>
      <c r="N56" s="40"/>
    </row>
    <row r="57" spans="1:14">
      <c r="A57" s="67">
        <v>51</v>
      </c>
      <c r="B57" s="26">
        <v>171</v>
      </c>
      <c r="C57" s="26" t="s">
        <v>303</v>
      </c>
      <c r="D57" s="26" t="s">
        <v>52</v>
      </c>
      <c r="E57" s="26" t="s">
        <v>2</v>
      </c>
      <c r="F57" s="26" t="s">
        <v>22</v>
      </c>
      <c r="G57" s="26" t="s">
        <v>80</v>
      </c>
      <c r="H57" s="68">
        <v>27.52</v>
      </c>
      <c r="I57" s="68">
        <v>25.53</v>
      </c>
      <c r="J57" s="69">
        <v>53.05</v>
      </c>
      <c r="K57" s="33"/>
      <c r="L57" s="39"/>
      <c r="M57" s="39"/>
      <c r="N57" s="40"/>
    </row>
    <row r="58" spans="1:14">
      <c r="A58" s="70">
        <v>52</v>
      </c>
      <c r="B58" s="26">
        <v>30</v>
      </c>
      <c r="C58" s="26" t="s">
        <v>175</v>
      </c>
      <c r="D58" s="26" t="s">
        <v>52</v>
      </c>
      <c r="E58" s="26" t="s">
        <v>2</v>
      </c>
      <c r="F58" s="26" t="s">
        <v>9</v>
      </c>
      <c r="G58" s="26" t="s">
        <v>53</v>
      </c>
      <c r="H58" s="68">
        <v>25.77</v>
      </c>
      <c r="I58" s="68">
        <v>27.37</v>
      </c>
      <c r="J58" s="69">
        <v>53.14</v>
      </c>
      <c r="K58" s="33"/>
      <c r="L58" s="41"/>
      <c r="M58" s="41"/>
      <c r="N58" s="40"/>
    </row>
    <row r="59" spans="1:14">
      <c r="A59" s="67">
        <v>53</v>
      </c>
      <c r="B59" s="26">
        <v>105</v>
      </c>
      <c r="C59" s="26" t="s">
        <v>248</v>
      </c>
      <c r="D59" s="26" t="s">
        <v>52</v>
      </c>
      <c r="E59" s="26" t="s">
        <v>8</v>
      </c>
      <c r="F59" s="26" t="s">
        <v>242</v>
      </c>
      <c r="G59" s="26" t="s">
        <v>73</v>
      </c>
      <c r="H59" s="68">
        <v>25.95</v>
      </c>
      <c r="I59" s="68">
        <v>27.32</v>
      </c>
      <c r="J59" s="69">
        <v>53.269999999999996</v>
      </c>
      <c r="K59" s="33"/>
      <c r="L59" s="39"/>
      <c r="M59" s="39"/>
      <c r="N59" s="40"/>
    </row>
    <row r="60" spans="1:14">
      <c r="A60" s="70">
        <v>54</v>
      </c>
      <c r="B60" s="26">
        <v>182</v>
      </c>
      <c r="C60" s="26" t="s">
        <v>309</v>
      </c>
      <c r="D60" s="26" t="s">
        <v>54</v>
      </c>
      <c r="E60" s="26" t="s">
        <v>2</v>
      </c>
      <c r="F60" s="26" t="s">
        <v>277</v>
      </c>
      <c r="G60" s="26" t="s">
        <v>73</v>
      </c>
      <c r="H60" s="68">
        <v>27.98</v>
      </c>
      <c r="I60" s="68">
        <v>25.35</v>
      </c>
      <c r="J60" s="69">
        <v>53.33</v>
      </c>
      <c r="K60" s="33"/>
      <c r="L60" s="41"/>
      <c r="M60" s="41"/>
      <c r="N60" s="40"/>
    </row>
    <row r="61" spans="1:14">
      <c r="A61" s="67">
        <v>55</v>
      </c>
      <c r="B61" s="26">
        <v>44</v>
      </c>
      <c r="C61" s="26" t="s">
        <v>189</v>
      </c>
      <c r="D61" s="26" t="s">
        <v>52</v>
      </c>
      <c r="E61" s="26" t="s">
        <v>2</v>
      </c>
      <c r="F61" s="26" t="s">
        <v>185</v>
      </c>
      <c r="G61" s="26" t="s">
        <v>53</v>
      </c>
      <c r="H61" s="68">
        <v>26.37</v>
      </c>
      <c r="I61" s="68">
        <v>27.01</v>
      </c>
      <c r="J61" s="69">
        <v>53.38</v>
      </c>
      <c r="K61" s="33"/>
      <c r="L61" s="39"/>
      <c r="M61" s="39"/>
      <c r="N61" s="40"/>
    </row>
    <row r="62" spans="1:14">
      <c r="A62" s="70">
        <v>56</v>
      </c>
      <c r="B62" s="26">
        <v>109</v>
      </c>
      <c r="C62" s="26" t="s">
        <v>101</v>
      </c>
      <c r="D62" s="26" t="s">
        <v>52</v>
      </c>
      <c r="E62" s="26" t="s">
        <v>2</v>
      </c>
      <c r="F62" s="26" t="s">
        <v>41</v>
      </c>
      <c r="G62" s="26" t="s">
        <v>73</v>
      </c>
      <c r="H62" s="68">
        <v>25.8</v>
      </c>
      <c r="I62" s="68">
        <v>27.6</v>
      </c>
      <c r="J62" s="69">
        <v>53.400000000000006</v>
      </c>
      <c r="K62" s="33"/>
      <c r="L62" s="41"/>
      <c r="M62" s="41"/>
      <c r="N62" s="40"/>
    </row>
    <row r="63" spans="1:14">
      <c r="A63" s="67">
        <v>57</v>
      </c>
      <c r="B63" s="26">
        <v>156</v>
      </c>
      <c r="C63" s="26" t="s">
        <v>288</v>
      </c>
      <c r="D63" s="26" t="s">
        <v>52</v>
      </c>
      <c r="E63" s="26" t="s">
        <v>8</v>
      </c>
      <c r="F63" s="26" t="s">
        <v>283</v>
      </c>
      <c r="G63" s="26" t="s">
        <v>73</v>
      </c>
      <c r="H63" s="68">
        <v>26.32</v>
      </c>
      <c r="I63" s="68">
        <v>27.11</v>
      </c>
      <c r="J63" s="69">
        <v>53.43</v>
      </c>
      <c r="K63" s="33"/>
      <c r="L63" s="39"/>
      <c r="M63" s="39"/>
      <c r="N63" s="40"/>
    </row>
    <row r="64" spans="1:14">
      <c r="A64" s="70">
        <v>58</v>
      </c>
      <c r="B64" s="26">
        <v>18</v>
      </c>
      <c r="C64" s="26" t="s">
        <v>14</v>
      </c>
      <c r="D64" s="26" t="s">
        <v>52</v>
      </c>
      <c r="E64" s="26" t="s">
        <v>2</v>
      </c>
      <c r="F64" s="26" t="s">
        <v>165</v>
      </c>
      <c r="G64" s="26" t="s">
        <v>53</v>
      </c>
      <c r="H64" s="68">
        <v>27.37</v>
      </c>
      <c r="I64" s="68">
        <v>26.07</v>
      </c>
      <c r="J64" s="69">
        <v>53.44</v>
      </c>
      <c r="K64" s="33"/>
      <c r="L64" s="41"/>
      <c r="M64" s="41"/>
      <c r="N64" s="40"/>
    </row>
    <row r="65" spans="1:14">
      <c r="A65" s="67">
        <v>59</v>
      </c>
      <c r="B65" s="26">
        <v>79</v>
      </c>
      <c r="C65" s="26" t="s">
        <v>218</v>
      </c>
      <c r="D65" s="26" t="s">
        <v>52</v>
      </c>
      <c r="E65" s="26" t="s">
        <v>8</v>
      </c>
      <c r="F65" s="26" t="s">
        <v>216</v>
      </c>
      <c r="G65" s="26" t="s">
        <v>53</v>
      </c>
      <c r="H65" s="68">
        <v>27.06</v>
      </c>
      <c r="I65" s="68">
        <v>26.51</v>
      </c>
      <c r="J65" s="69">
        <v>53.57</v>
      </c>
      <c r="K65" s="33"/>
      <c r="L65" s="39"/>
      <c r="M65" s="39"/>
      <c r="N65" s="40"/>
    </row>
    <row r="66" spans="1:14">
      <c r="A66" s="70">
        <v>60</v>
      </c>
      <c r="B66" s="26">
        <v>25</v>
      </c>
      <c r="C66" s="26" t="s">
        <v>19</v>
      </c>
      <c r="D66" s="26" t="s">
        <v>52</v>
      </c>
      <c r="E66" s="26" t="s">
        <v>2</v>
      </c>
      <c r="F66" s="26" t="s">
        <v>171</v>
      </c>
      <c r="G66" s="26" t="s">
        <v>53</v>
      </c>
      <c r="H66" s="68">
        <v>27.22</v>
      </c>
      <c r="I66" s="68">
        <v>26.64</v>
      </c>
      <c r="J66" s="69">
        <v>53.86</v>
      </c>
      <c r="K66" s="33"/>
      <c r="L66" s="41"/>
      <c r="M66" s="41"/>
      <c r="N66" s="40"/>
    </row>
    <row r="67" spans="1:14">
      <c r="A67" s="67">
        <v>61</v>
      </c>
      <c r="B67" s="26">
        <v>106</v>
      </c>
      <c r="C67" s="26" t="s">
        <v>92</v>
      </c>
      <c r="D67" s="26" t="s">
        <v>52</v>
      </c>
      <c r="E67" s="26" t="s">
        <v>8</v>
      </c>
      <c r="F67" s="26" t="s">
        <v>17</v>
      </c>
      <c r="G67" s="26" t="s">
        <v>73</v>
      </c>
      <c r="H67" s="68">
        <v>27.62</v>
      </c>
      <c r="I67" s="68">
        <v>26.45</v>
      </c>
      <c r="J67" s="69">
        <v>54.07</v>
      </c>
      <c r="K67" s="33"/>
      <c r="L67" s="39"/>
      <c r="M67" s="39"/>
      <c r="N67" s="40"/>
    </row>
    <row r="68" spans="1:14">
      <c r="A68" s="70">
        <v>62</v>
      </c>
      <c r="B68" s="26">
        <v>111</v>
      </c>
      <c r="C68" s="26" t="s">
        <v>251</v>
      </c>
      <c r="D68" s="26" t="s">
        <v>52</v>
      </c>
      <c r="E68" s="26" t="s">
        <v>2</v>
      </c>
      <c r="F68" s="26" t="s">
        <v>41</v>
      </c>
      <c r="G68" s="26" t="s">
        <v>73</v>
      </c>
      <c r="H68" s="68">
        <v>26.72</v>
      </c>
      <c r="I68" s="68">
        <v>27.5</v>
      </c>
      <c r="J68" s="69">
        <v>54.22</v>
      </c>
      <c r="K68" s="33"/>
      <c r="L68" s="41"/>
      <c r="M68" s="41"/>
      <c r="N68" s="40"/>
    </row>
    <row r="69" spans="1:14">
      <c r="A69" s="67">
        <v>63</v>
      </c>
      <c r="B69" s="26">
        <v>188</v>
      </c>
      <c r="C69" s="26" t="s">
        <v>315</v>
      </c>
      <c r="D69" s="26" t="s">
        <v>52</v>
      </c>
      <c r="E69" s="26" t="s">
        <v>2</v>
      </c>
      <c r="F69" s="26" t="s">
        <v>86</v>
      </c>
      <c r="G69" s="26" t="s">
        <v>87</v>
      </c>
      <c r="H69" s="68">
        <v>26.63</v>
      </c>
      <c r="I69" s="68">
        <v>27.73</v>
      </c>
      <c r="J69" s="69">
        <v>54.36</v>
      </c>
      <c r="K69" s="33"/>
      <c r="L69" s="39"/>
      <c r="M69" s="39"/>
      <c r="N69" s="40"/>
    </row>
    <row r="70" spans="1:14">
      <c r="A70" s="70">
        <v>64</v>
      </c>
      <c r="B70" s="26">
        <v>149</v>
      </c>
      <c r="C70" s="26" t="s">
        <v>36</v>
      </c>
      <c r="D70" s="26" t="s">
        <v>52</v>
      </c>
      <c r="E70" s="26" t="s">
        <v>8</v>
      </c>
      <c r="F70" s="26" t="s">
        <v>35</v>
      </c>
      <c r="G70" s="26" t="s">
        <v>73</v>
      </c>
      <c r="H70" s="68">
        <v>27.11</v>
      </c>
      <c r="I70" s="68">
        <v>27.3</v>
      </c>
      <c r="J70" s="69">
        <v>54.41</v>
      </c>
      <c r="K70" s="33"/>
      <c r="L70" s="41"/>
      <c r="M70" s="41"/>
      <c r="N70" s="40"/>
    </row>
    <row r="71" spans="1:14">
      <c r="A71" s="67">
        <v>65</v>
      </c>
      <c r="B71" s="26">
        <v>107</v>
      </c>
      <c r="C71" s="27" t="s">
        <v>100</v>
      </c>
      <c r="D71" s="26" t="s">
        <v>52</v>
      </c>
      <c r="E71" s="26" t="s">
        <v>2</v>
      </c>
      <c r="F71" s="26" t="s">
        <v>41</v>
      </c>
      <c r="G71" s="26" t="s">
        <v>73</v>
      </c>
      <c r="H71" s="68">
        <v>27.24</v>
      </c>
      <c r="I71" s="68">
        <v>27.57</v>
      </c>
      <c r="J71" s="69">
        <v>54.81</v>
      </c>
      <c r="K71" s="33"/>
      <c r="L71" s="39"/>
      <c r="M71" s="39"/>
      <c r="N71" s="40"/>
    </row>
    <row r="72" spans="1:14">
      <c r="A72" s="70">
        <v>66</v>
      </c>
      <c r="B72" s="26">
        <v>166</v>
      </c>
      <c r="C72" s="26" t="s">
        <v>297</v>
      </c>
      <c r="D72" s="26" t="s">
        <v>52</v>
      </c>
      <c r="E72" s="26" t="s">
        <v>8</v>
      </c>
      <c r="F72" s="26" t="s">
        <v>298</v>
      </c>
      <c r="G72" s="26" t="s">
        <v>73</v>
      </c>
      <c r="H72" s="68">
        <v>26.6</v>
      </c>
      <c r="I72" s="68">
        <v>28.26</v>
      </c>
      <c r="J72" s="69">
        <v>54.86</v>
      </c>
      <c r="K72" s="33"/>
      <c r="L72" s="41"/>
      <c r="M72" s="41"/>
      <c r="N72" s="40"/>
    </row>
    <row r="73" spans="1:14" s="7" customFormat="1">
      <c r="A73" s="67">
        <v>67</v>
      </c>
      <c r="B73" s="26">
        <v>33</v>
      </c>
      <c r="C73" s="26" t="s">
        <v>59</v>
      </c>
      <c r="D73" s="26" t="s">
        <v>54</v>
      </c>
      <c r="E73" s="26" t="s">
        <v>2</v>
      </c>
      <c r="F73" s="26" t="s">
        <v>176</v>
      </c>
      <c r="G73" s="26" t="s">
        <v>53</v>
      </c>
      <c r="H73" s="68">
        <v>26.61</v>
      </c>
      <c r="I73" s="68">
        <v>28.27</v>
      </c>
      <c r="J73" s="69">
        <v>54.879999999999995</v>
      </c>
      <c r="K73" s="33"/>
      <c r="L73" s="39"/>
      <c r="M73" s="39"/>
      <c r="N73" s="40"/>
    </row>
    <row r="74" spans="1:14" s="7" customFormat="1">
      <c r="A74" s="70">
        <v>68</v>
      </c>
      <c r="B74" s="26">
        <v>177</v>
      </c>
      <c r="C74" s="26" t="s">
        <v>27</v>
      </c>
      <c r="D74" s="26" t="s">
        <v>52</v>
      </c>
      <c r="E74" s="26" t="s">
        <v>8</v>
      </c>
      <c r="F74" s="26" t="s">
        <v>307</v>
      </c>
      <c r="G74" s="26" t="s">
        <v>73</v>
      </c>
      <c r="H74" s="68">
        <v>26.57</v>
      </c>
      <c r="I74" s="68">
        <v>28.43</v>
      </c>
      <c r="J74" s="69">
        <v>55</v>
      </c>
      <c r="K74" s="33"/>
      <c r="L74" s="41"/>
      <c r="M74" s="41"/>
      <c r="N74" s="40"/>
    </row>
    <row r="75" spans="1:14">
      <c r="A75" s="67">
        <v>69</v>
      </c>
      <c r="B75" s="26">
        <v>67</v>
      </c>
      <c r="C75" s="26" t="s">
        <v>207</v>
      </c>
      <c r="D75" s="26" t="s">
        <v>52</v>
      </c>
      <c r="E75" s="26" t="s">
        <v>8</v>
      </c>
      <c r="F75" s="26" t="s">
        <v>208</v>
      </c>
      <c r="G75" s="26" t="s">
        <v>53</v>
      </c>
      <c r="H75" s="68">
        <v>27.51</v>
      </c>
      <c r="I75" s="68">
        <v>27.62</v>
      </c>
      <c r="J75" s="69">
        <v>55.13</v>
      </c>
      <c r="K75" s="33"/>
      <c r="L75" s="39"/>
      <c r="M75" s="39"/>
      <c r="N75" s="40"/>
    </row>
    <row r="76" spans="1:14">
      <c r="A76" s="70">
        <v>70</v>
      </c>
      <c r="B76" s="26">
        <v>152</v>
      </c>
      <c r="C76" s="26" t="s">
        <v>285</v>
      </c>
      <c r="D76" s="26" t="s">
        <v>52</v>
      </c>
      <c r="E76" s="26" t="s">
        <v>8</v>
      </c>
      <c r="F76" s="26" t="s">
        <v>283</v>
      </c>
      <c r="G76" s="26" t="s">
        <v>73</v>
      </c>
      <c r="H76" s="68">
        <v>27.99</v>
      </c>
      <c r="I76" s="68">
        <v>27.23</v>
      </c>
      <c r="J76" s="69">
        <v>55.22</v>
      </c>
      <c r="K76" s="33"/>
      <c r="L76" s="41"/>
      <c r="M76" s="41"/>
      <c r="N76" s="40"/>
    </row>
    <row r="77" spans="1:14">
      <c r="A77" s="67">
        <v>71</v>
      </c>
      <c r="B77" s="26">
        <v>68</v>
      </c>
      <c r="C77" s="26" t="s">
        <v>93</v>
      </c>
      <c r="D77" s="26" t="s">
        <v>52</v>
      </c>
      <c r="E77" s="26" t="s">
        <v>2</v>
      </c>
      <c r="F77" s="26" t="s">
        <v>5</v>
      </c>
      <c r="G77" s="26" t="s">
        <v>53</v>
      </c>
      <c r="H77" s="68">
        <v>28.1</v>
      </c>
      <c r="I77" s="68">
        <v>27.2</v>
      </c>
      <c r="J77" s="69">
        <v>55.3</v>
      </c>
      <c r="K77" s="33"/>
      <c r="L77" s="39"/>
      <c r="M77" s="39"/>
      <c r="N77" s="40"/>
    </row>
    <row r="78" spans="1:14">
      <c r="A78" s="70">
        <v>72</v>
      </c>
      <c r="B78" s="26">
        <v>54</v>
      </c>
      <c r="C78" s="26" t="s">
        <v>195</v>
      </c>
      <c r="D78" s="26" t="s">
        <v>52</v>
      </c>
      <c r="E78" s="26" t="s">
        <v>8</v>
      </c>
      <c r="F78" s="26" t="s">
        <v>196</v>
      </c>
      <c r="G78" s="26" t="s">
        <v>53</v>
      </c>
      <c r="H78" s="68">
        <v>28.33</v>
      </c>
      <c r="I78" s="68">
        <v>27.11</v>
      </c>
      <c r="J78" s="69">
        <v>55.44</v>
      </c>
      <c r="K78" s="33"/>
      <c r="L78" s="41"/>
      <c r="M78" s="41"/>
      <c r="N78" s="40"/>
    </row>
    <row r="79" spans="1:14" ht="15" customHeight="1">
      <c r="A79" s="67">
        <v>73</v>
      </c>
      <c r="B79" s="26">
        <v>170</v>
      </c>
      <c r="C79" s="26" t="s">
        <v>302</v>
      </c>
      <c r="D79" s="26" t="s">
        <v>52</v>
      </c>
      <c r="E79" s="26" t="s">
        <v>2</v>
      </c>
      <c r="F79" s="26" t="s">
        <v>298</v>
      </c>
      <c r="G79" s="26" t="s">
        <v>73</v>
      </c>
      <c r="H79" s="68">
        <v>27.33</v>
      </c>
      <c r="I79" s="68">
        <v>28.62</v>
      </c>
      <c r="J79" s="69">
        <v>55.95</v>
      </c>
      <c r="K79" s="33"/>
      <c r="L79" s="39"/>
      <c r="M79" s="39"/>
      <c r="N79" s="40"/>
    </row>
    <row r="80" spans="1:14">
      <c r="A80" s="70">
        <v>74</v>
      </c>
      <c r="B80" s="26">
        <v>71</v>
      </c>
      <c r="C80" s="26" t="s">
        <v>211</v>
      </c>
      <c r="D80" s="26" t="s">
        <v>52</v>
      </c>
      <c r="E80" s="26" t="s">
        <v>8</v>
      </c>
      <c r="F80" s="26" t="s">
        <v>208</v>
      </c>
      <c r="G80" s="26" t="s">
        <v>53</v>
      </c>
      <c r="H80" s="68">
        <v>28.07</v>
      </c>
      <c r="I80" s="68">
        <v>28.1</v>
      </c>
      <c r="J80" s="69">
        <v>56.17</v>
      </c>
      <c r="K80" s="33"/>
      <c r="L80" s="41"/>
      <c r="M80" s="41"/>
      <c r="N80" s="40"/>
    </row>
    <row r="81" spans="1:14">
      <c r="A81" s="67">
        <v>75</v>
      </c>
      <c r="B81" s="26">
        <v>14</v>
      </c>
      <c r="C81" s="26" t="s">
        <v>67</v>
      </c>
      <c r="D81" s="26" t="s">
        <v>52</v>
      </c>
      <c r="E81" s="26" t="s">
        <v>2</v>
      </c>
      <c r="F81" s="26" t="s">
        <v>66</v>
      </c>
      <c r="G81" s="26" t="s">
        <v>53</v>
      </c>
      <c r="H81" s="68">
        <v>27.67</v>
      </c>
      <c r="I81" s="68">
        <v>28.65</v>
      </c>
      <c r="J81" s="69">
        <v>56.32</v>
      </c>
      <c r="K81" s="33"/>
      <c r="L81" s="39"/>
      <c r="M81" s="39"/>
      <c r="N81" s="40"/>
    </row>
    <row r="82" spans="1:14">
      <c r="A82" s="70">
        <v>76</v>
      </c>
      <c r="B82" s="26">
        <v>7</v>
      </c>
      <c r="C82" s="26" t="s">
        <v>158</v>
      </c>
      <c r="D82" s="26" t="s">
        <v>52</v>
      </c>
      <c r="E82" s="26" t="s">
        <v>8</v>
      </c>
      <c r="F82" s="26" t="s">
        <v>153</v>
      </c>
      <c r="G82" s="26" t="s">
        <v>53</v>
      </c>
      <c r="H82" s="68">
        <v>27.99</v>
      </c>
      <c r="I82" s="68">
        <v>28.54</v>
      </c>
      <c r="J82" s="69">
        <v>56.53</v>
      </c>
      <c r="K82" s="33"/>
      <c r="L82" s="41"/>
      <c r="M82" s="41"/>
      <c r="N82" s="40"/>
    </row>
    <row r="83" spans="1:14">
      <c r="A83" s="67">
        <v>77</v>
      </c>
      <c r="B83" s="26">
        <v>161</v>
      </c>
      <c r="C83" s="26" t="s">
        <v>21</v>
      </c>
      <c r="D83" s="26" t="s">
        <v>52</v>
      </c>
      <c r="E83" s="26" t="s">
        <v>2</v>
      </c>
      <c r="F83" s="26" t="s">
        <v>292</v>
      </c>
      <c r="G83" s="26" t="s">
        <v>73</v>
      </c>
      <c r="H83" s="68">
        <v>28.47</v>
      </c>
      <c r="I83" s="68">
        <v>28.68</v>
      </c>
      <c r="J83" s="69">
        <v>57.15</v>
      </c>
      <c r="K83" s="33"/>
      <c r="L83" s="39"/>
      <c r="M83" s="39"/>
      <c r="N83" s="40"/>
    </row>
    <row r="84" spans="1:14">
      <c r="A84" s="70">
        <v>78</v>
      </c>
      <c r="B84" s="26">
        <v>26</v>
      </c>
      <c r="C84" s="26" t="s">
        <v>11</v>
      </c>
      <c r="D84" s="26" t="s">
        <v>54</v>
      </c>
      <c r="E84" s="26" t="s">
        <v>2</v>
      </c>
      <c r="F84" s="26" t="s">
        <v>9</v>
      </c>
      <c r="G84" s="26" t="s">
        <v>53</v>
      </c>
      <c r="H84" s="68">
        <v>30.01</v>
      </c>
      <c r="I84" s="68">
        <v>27.69</v>
      </c>
      <c r="J84" s="69">
        <v>57.7</v>
      </c>
      <c r="K84" s="33"/>
      <c r="L84" s="41"/>
      <c r="M84" s="41"/>
      <c r="N84" s="40"/>
    </row>
    <row r="85" spans="1:14">
      <c r="A85" s="67">
        <v>79</v>
      </c>
      <c r="B85" s="26">
        <v>28</v>
      </c>
      <c r="C85" s="26" t="s">
        <v>173</v>
      </c>
      <c r="D85" s="26" t="s">
        <v>52</v>
      </c>
      <c r="E85" s="26" t="s">
        <v>8</v>
      </c>
      <c r="F85" s="26" t="s">
        <v>9</v>
      </c>
      <c r="G85" s="26" t="s">
        <v>53</v>
      </c>
      <c r="H85" s="68">
        <v>30.93</v>
      </c>
      <c r="I85" s="68">
        <v>27.06</v>
      </c>
      <c r="J85" s="69">
        <v>57.989999999999995</v>
      </c>
      <c r="K85" s="33"/>
      <c r="L85" s="39"/>
      <c r="M85" s="39"/>
      <c r="N85" s="40"/>
    </row>
    <row r="86" spans="1:14" s="7" customFormat="1">
      <c r="A86" s="70">
        <v>80</v>
      </c>
      <c r="B86" s="26">
        <v>160</v>
      </c>
      <c r="C86" s="26" t="s">
        <v>74</v>
      </c>
      <c r="D86" s="26" t="s">
        <v>52</v>
      </c>
      <c r="E86" s="26" t="s">
        <v>2</v>
      </c>
      <c r="F86" s="26" t="s">
        <v>291</v>
      </c>
      <c r="G86" s="26" t="s">
        <v>73</v>
      </c>
      <c r="H86" s="68">
        <v>29.57</v>
      </c>
      <c r="I86" s="68">
        <v>28.98</v>
      </c>
      <c r="J86" s="69">
        <v>58.55</v>
      </c>
      <c r="K86" s="33"/>
      <c r="L86" s="41"/>
      <c r="M86" s="41"/>
      <c r="N86" s="40"/>
    </row>
    <row r="87" spans="1:14">
      <c r="A87" s="67">
        <v>81</v>
      </c>
      <c r="B87" s="26">
        <v>159</v>
      </c>
      <c r="C87" s="26" t="s">
        <v>103</v>
      </c>
      <c r="D87" s="26" t="s">
        <v>52</v>
      </c>
      <c r="E87" s="26" t="s">
        <v>2</v>
      </c>
      <c r="F87" s="26" t="s">
        <v>292</v>
      </c>
      <c r="G87" s="26" t="s">
        <v>73</v>
      </c>
      <c r="H87" s="68">
        <v>29.5</v>
      </c>
      <c r="I87" s="68">
        <v>29.17</v>
      </c>
      <c r="J87" s="69">
        <v>58.67</v>
      </c>
      <c r="K87" s="33"/>
      <c r="L87" s="39"/>
      <c r="M87" s="39"/>
      <c r="N87" s="40"/>
    </row>
    <row r="88" spans="1:14">
      <c r="A88" s="70">
        <v>82</v>
      </c>
      <c r="B88" s="26">
        <v>35</v>
      </c>
      <c r="C88" s="26" t="s">
        <v>179</v>
      </c>
      <c r="D88" s="26" t="s">
        <v>52</v>
      </c>
      <c r="E88" s="26" t="s">
        <v>2</v>
      </c>
      <c r="F88" s="26" t="s">
        <v>176</v>
      </c>
      <c r="G88" s="26" t="s">
        <v>53</v>
      </c>
      <c r="H88" s="68">
        <v>30.14</v>
      </c>
      <c r="I88" s="68">
        <v>28.55</v>
      </c>
      <c r="J88" s="69">
        <v>58.69</v>
      </c>
      <c r="K88" s="33"/>
      <c r="L88" s="41"/>
      <c r="M88" s="41"/>
      <c r="N88" s="40"/>
    </row>
    <row r="89" spans="1:14">
      <c r="A89" s="67">
        <v>83</v>
      </c>
      <c r="B89" s="26">
        <v>118</v>
      </c>
      <c r="C89" s="26" t="s">
        <v>258</v>
      </c>
      <c r="D89" s="26" t="s">
        <v>52</v>
      </c>
      <c r="E89" s="26" t="s">
        <v>8</v>
      </c>
      <c r="F89" s="26" t="s">
        <v>196</v>
      </c>
      <c r="G89" s="26" t="s">
        <v>53</v>
      </c>
      <c r="H89" s="68">
        <v>29.59</v>
      </c>
      <c r="I89" s="68">
        <v>29.38</v>
      </c>
      <c r="J89" s="69">
        <v>58.97</v>
      </c>
      <c r="K89" s="33"/>
      <c r="L89" s="39"/>
      <c r="M89" s="39"/>
      <c r="N89" s="40"/>
    </row>
    <row r="90" spans="1:14">
      <c r="A90" s="70">
        <v>84</v>
      </c>
      <c r="B90" s="26">
        <v>155</v>
      </c>
      <c r="C90" s="26" t="s">
        <v>287</v>
      </c>
      <c r="D90" s="26" t="s">
        <v>52</v>
      </c>
      <c r="E90" s="26" t="s">
        <v>8</v>
      </c>
      <c r="F90" s="26" t="s">
        <v>75</v>
      </c>
      <c r="G90" s="26" t="s">
        <v>73</v>
      </c>
      <c r="H90" s="68">
        <v>30.11</v>
      </c>
      <c r="I90" s="68">
        <v>29</v>
      </c>
      <c r="J90" s="69">
        <v>59.11</v>
      </c>
      <c r="K90" s="33"/>
      <c r="L90" s="41"/>
      <c r="M90" s="41"/>
      <c r="N90" s="40"/>
    </row>
    <row r="91" spans="1:14">
      <c r="A91" s="67">
        <v>85</v>
      </c>
      <c r="B91" s="26">
        <v>169</v>
      </c>
      <c r="C91" s="26" t="s">
        <v>301</v>
      </c>
      <c r="D91" s="26" t="s">
        <v>52</v>
      </c>
      <c r="E91" s="26" t="s">
        <v>2</v>
      </c>
      <c r="F91" s="26" t="s">
        <v>22</v>
      </c>
      <c r="G91" s="26" t="s">
        <v>80</v>
      </c>
      <c r="H91" s="68">
        <v>29.99</v>
      </c>
      <c r="I91" s="68">
        <v>29.12</v>
      </c>
      <c r="J91" s="69">
        <v>59.11</v>
      </c>
      <c r="K91" s="33"/>
      <c r="L91" s="39"/>
      <c r="M91" s="39"/>
      <c r="N91" s="40"/>
    </row>
    <row r="92" spans="1:14">
      <c r="A92" s="70">
        <v>86</v>
      </c>
      <c r="B92" s="26">
        <v>131</v>
      </c>
      <c r="C92" s="26" t="s">
        <v>269</v>
      </c>
      <c r="D92" s="26" t="s">
        <v>52</v>
      </c>
      <c r="E92" s="26" t="s">
        <v>8</v>
      </c>
      <c r="F92" s="26" t="s">
        <v>242</v>
      </c>
      <c r="G92" s="26" t="s">
        <v>73</v>
      </c>
      <c r="H92" s="68">
        <v>30.51</v>
      </c>
      <c r="I92" s="68">
        <v>28.86</v>
      </c>
      <c r="J92" s="69">
        <v>59.370000000000005</v>
      </c>
      <c r="K92" s="33"/>
      <c r="L92" s="41"/>
      <c r="M92" s="41"/>
      <c r="N92" s="40"/>
    </row>
    <row r="93" spans="1:14">
      <c r="A93" s="67">
        <v>87</v>
      </c>
      <c r="B93" s="26">
        <v>86</v>
      </c>
      <c r="C93" s="26" t="s">
        <v>228</v>
      </c>
      <c r="D93" s="26" t="s">
        <v>52</v>
      </c>
      <c r="E93" s="26" t="s">
        <v>2</v>
      </c>
      <c r="F93" s="26" t="s">
        <v>229</v>
      </c>
      <c r="G93" s="26" t="s">
        <v>53</v>
      </c>
      <c r="H93" s="68">
        <v>29.03</v>
      </c>
      <c r="I93" s="68">
        <v>30.4</v>
      </c>
      <c r="J93" s="69">
        <v>59.43</v>
      </c>
      <c r="K93" s="33"/>
      <c r="L93" s="39"/>
      <c r="M93" s="39"/>
      <c r="N93" s="40"/>
    </row>
    <row r="94" spans="1:14">
      <c r="A94" s="70">
        <v>88</v>
      </c>
      <c r="B94" s="26">
        <v>212</v>
      </c>
      <c r="C94" s="26" t="s">
        <v>336</v>
      </c>
      <c r="D94" s="26" t="s">
        <v>52</v>
      </c>
      <c r="E94" s="26" t="s">
        <v>8</v>
      </c>
      <c r="F94" s="26" t="s">
        <v>197</v>
      </c>
      <c r="G94" s="26" t="s">
        <v>53</v>
      </c>
      <c r="H94" s="68">
        <v>29.53</v>
      </c>
      <c r="I94" s="68">
        <v>30.43</v>
      </c>
      <c r="J94" s="69">
        <v>59.96</v>
      </c>
      <c r="K94" s="33"/>
      <c r="L94" s="41"/>
      <c r="M94" s="41"/>
      <c r="N94" s="40"/>
    </row>
    <row r="95" spans="1:14">
      <c r="A95" s="67">
        <v>89</v>
      </c>
      <c r="B95" s="26">
        <v>77</v>
      </c>
      <c r="C95" s="26" t="s">
        <v>215</v>
      </c>
      <c r="D95" s="26" t="s">
        <v>52</v>
      </c>
      <c r="E95" s="26" t="s">
        <v>2</v>
      </c>
      <c r="F95" s="26" t="s">
        <v>216</v>
      </c>
      <c r="G95" s="26" t="s">
        <v>53</v>
      </c>
      <c r="H95" s="68">
        <v>30.69</v>
      </c>
      <c r="I95" s="68">
        <v>29.31</v>
      </c>
      <c r="J95" s="69">
        <v>60</v>
      </c>
      <c r="K95" s="33"/>
      <c r="L95" s="39"/>
      <c r="M95" s="39"/>
      <c r="N95" s="40"/>
    </row>
    <row r="96" spans="1:14">
      <c r="A96" s="70">
        <v>90</v>
      </c>
      <c r="B96" s="26">
        <v>151</v>
      </c>
      <c r="C96" s="26" t="s">
        <v>284</v>
      </c>
      <c r="D96" s="26" t="s">
        <v>52</v>
      </c>
      <c r="E96" s="26" t="s">
        <v>2</v>
      </c>
      <c r="F96" s="26" t="s">
        <v>75</v>
      </c>
      <c r="G96" s="26" t="s">
        <v>73</v>
      </c>
      <c r="H96" s="68">
        <v>30.89</v>
      </c>
      <c r="I96" s="68">
        <v>29.42</v>
      </c>
      <c r="J96" s="69">
        <v>60.31</v>
      </c>
      <c r="K96" s="33"/>
      <c r="L96" s="41"/>
      <c r="M96" s="41"/>
      <c r="N96" s="40"/>
    </row>
    <row r="97" spans="1:14">
      <c r="A97" s="67">
        <v>91</v>
      </c>
      <c r="B97" s="26">
        <v>148</v>
      </c>
      <c r="C97" s="26" t="s">
        <v>113</v>
      </c>
      <c r="D97" s="26" t="s">
        <v>52</v>
      </c>
      <c r="E97" s="26" t="s">
        <v>8</v>
      </c>
      <c r="F97" s="26" t="s">
        <v>39</v>
      </c>
      <c r="G97" s="26" t="s">
        <v>80</v>
      </c>
      <c r="H97" s="68">
        <v>30.58</v>
      </c>
      <c r="I97" s="68">
        <v>29.74</v>
      </c>
      <c r="J97" s="69">
        <v>60.319999999999993</v>
      </c>
      <c r="K97" s="33"/>
      <c r="L97" s="39"/>
      <c r="M97" s="39"/>
      <c r="N97" s="40"/>
    </row>
    <row r="98" spans="1:14">
      <c r="A98" s="70">
        <v>92</v>
      </c>
      <c r="B98" s="26">
        <v>165</v>
      </c>
      <c r="C98" s="26" t="s">
        <v>296</v>
      </c>
      <c r="D98" s="26" t="s">
        <v>52</v>
      </c>
      <c r="E98" s="26" t="s">
        <v>2</v>
      </c>
      <c r="F98" s="26" t="s">
        <v>292</v>
      </c>
      <c r="G98" s="26" t="s">
        <v>73</v>
      </c>
      <c r="H98" s="68">
        <v>30.7</v>
      </c>
      <c r="I98" s="68">
        <v>29.62</v>
      </c>
      <c r="J98" s="69">
        <v>60.32</v>
      </c>
      <c r="K98" s="33"/>
      <c r="L98" s="41"/>
      <c r="M98" s="41"/>
      <c r="N98" s="40"/>
    </row>
    <row r="99" spans="1:14">
      <c r="A99" s="67">
        <v>93</v>
      </c>
      <c r="B99" s="26">
        <v>157</v>
      </c>
      <c r="C99" s="26" t="s">
        <v>289</v>
      </c>
      <c r="D99" s="26" t="s">
        <v>52</v>
      </c>
      <c r="E99" s="26" t="s">
        <v>8</v>
      </c>
      <c r="F99" s="26" t="s">
        <v>75</v>
      </c>
      <c r="G99" s="26" t="s">
        <v>73</v>
      </c>
      <c r="H99" s="68">
        <v>30.63</v>
      </c>
      <c r="I99" s="68">
        <v>29.71</v>
      </c>
      <c r="J99" s="69">
        <v>60.34</v>
      </c>
      <c r="K99" s="33"/>
      <c r="L99" s="39"/>
      <c r="M99" s="39"/>
      <c r="N99" s="40"/>
    </row>
    <row r="100" spans="1:14">
      <c r="A100" s="70">
        <v>94</v>
      </c>
      <c r="B100" s="26">
        <v>154</v>
      </c>
      <c r="C100" s="26" t="s">
        <v>32</v>
      </c>
      <c r="D100" s="26" t="s">
        <v>54</v>
      </c>
      <c r="E100" s="26" t="s">
        <v>2</v>
      </c>
      <c r="F100" s="26" t="s">
        <v>283</v>
      </c>
      <c r="G100" s="26" t="s">
        <v>73</v>
      </c>
      <c r="H100" s="68">
        <v>30.03</v>
      </c>
      <c r="I100" s="68">
        <v>30.57</v>
      </c>
      <c r="J100" s="69">
        <v>60.6</v>
      </c>
      <c r="K100" s="33"/>
      <c r="L100" s="41"/>
      <c r="M100" s="41"/>
      <c r="N100" s="40"/>
    </row>
    <row r="101" spans="1:14">
      <c r="A101" s="67">
        <v>95</v>
      </c>
      <c r="B101" s="26">
        <v>168</v>
      </c>
      <c r="C101" s="26" t="s">
        <v>300</v>
      </c>
      <c r="D101" s="26" t="s">
        <v>52</v>
      </c>
      <c r="E101" s="26" t="s">
        <v>2</v>
      </c>
      <c r="F101" s="26" t="s">
        <v>298</v>
      </c>
      <c r="G101" s="26" t="s">
        <v>73</v>
      </c>
      <c r="H101" s="68">
        <v>29.51</v>
      </c>
      <c r="I101" s="68">
        <v>31.25</v>
      </c>
      <c r="J101" s="69">
        <v>60.760000000000005</v>
      </c>
      <c r="K101" s="33"/>
      <c r="L101" s="39"/>
      <c r="M101" s="39"/>
      <c r="N101" s="40"/>
    </row>
    <row r="102" spans="1:14" s="7" customFormat="1">
      <c r="A102" s="70">
        <v>96</v>
      </c>
      <c r="B102" s="26">
        <v>104</v>
      </c>
      <c r="C102" s="26" t="s">
        <v>247</v>
      </c>
      <c r="D102" s="26" t="s">
        <v>52</v>
      </c>
      <c r="E102" s="26" t="s">
        <v>2</v>
      </c>
      <c r="F102" s="26" t="s">
        <v>29</v>
      </c>
      <c r="G102" s="26" t="s">
        <v>73</v>
      </c>
      <c r="H102" s="68">
        <v>30.41</v>
      </c>
      <c r="I102" s="68">
        <v>30.63</v>
      </c>
      <c r="J102" s="69">
        <v>61.04</v>
      </c>
      <c r="K102" s="33"/>
      <c r="L102" s="41"/>
      <c r="M102" s="41"/>
      <c r="N102" s="40"/>
    </row>
    <row r="103" spans="1:14">
      <c r="A103" s="67">
        <v>97</v>
      </c>
      <c r="B103" s="26">
        <v>43</v>
      </c>
      <c r="C103" s="26" t="s">
        <v>188</v>
      </c>
      <c r="D103" s="26" t="s">
        <v>52</v>
      </c>
      <c r="E103" s="26" t="s">
        <v>8</v>
      </c>
      <c r="F103" s="26" t="s">
        <v>183</v>
      </c>
      <c r="G103" s="26" t="s">
        <v>53</v>
      </c>
      <c r="H103" s="68">
        <v>30.65</v>
      </c>
      <c r="I103" s="68">
        <v>30.71</v>
      </c>
      <c r="J103" s="69">
        <v>61.36</v>
      </c>
      <c r="K103" s="33"/>
      <c r="L103" s="39"/>
      <c r="M103" s="39"/>
      <c r="N103" s="40"/>
    </row>
    <row r="104" spans="1:14">
      <c r="A104" s="70">
        <v>98</v>
      </c>
      <c r="B104" s="26">
        <v>145</v>
      </c>
      <c r="C104" s="26" t="s">
        <v>37</v>
      </c>
      <c r="D104" s="26" t="s">
        <v>54</v>
      </c>
      <c r="E104" s="26" t="s">
        <v>2</v>
      </c>
      <c r="F104" s="26" t="s">
        <v>35</v>
      </c>
      <c r="G104" s="26" t="s">
        <v>73</v>
      </c>
      <c r="H104" s="68">
        <v>30.67</v>
      </c>
      <c r="I104" s="68">
        <v>30.96</v>
      </c>
      <c r="J104" s="69">
        <v>61.63</v>
      </c>
      <c r="K104" s="33"/>
      <c r="L104" s="41"/>
      <c r="M104" s="41"/>
      <c r="N104" s="40"/>
    </row>
    <row r="105" spans="1:14">
      <c r="A105" s="67">
        <v>99</v>
      </c>
      <c r="B105" s="26">
        <v>108</v>
      </c>
      <c r="C105" s="26" t="s">
        <v>249</v>
      </c>
      <c r="D105" s="26" t="s">
        <v>52</v>
      </c>
      <c r="E105" s="26" t="s">
        <v>8</v>
      </c>
      <c r="F105" s="26" t="s">
        <v>17</v>
      </c>
      <c r="G105" s="26" t="s">
        <v>73</v>
      </c>
      <c r="H105" s="68">
        <v>31.04</v>
      </c>
      <c r="I105" s="68">
        <v>30.65</v>
      </c>
      <c r="J105" s="69">
        <v>61.69</v>
      </c>
      <c r="K105" s="33"/>
      <c r="L105" s="39"/>
      <c r="M105" s="39"/>
      <c r="N105" s="40"/>
    </row>
    <row r="106" spans="1:14">
      <c r="A106" s="70">
        <v>100</v>
      </c>
      <c r="B106" s="26">
        <v>97</v>
      </c>
      <c r="C106" s="26" t="s">
        <v>239</v>
      </c>
      <c r="D106" s="26" t="s">
        <v>52</v>
      </c>
      <c r="E106" s="26" t="s">
        <v>8</v>
      </c>
      <c r="F106" s="26" t="s">
        <v>24</v>
      </c>
      <c r="G106" s="26" t="s">
        <v>76</v>
      </c>
      <c r="H106" s="68">
        <v>30.48</v>
      </c>
      <c r="I106" s="68">
        <v>31.88</v>
      </c>
      <c r="J106" s="69">
        <v>62.36</v>
      </c>
      <c r="K106" s="33"/>
      <c r="L106" s="41"/>
      <c r="M106" s="41"/>
      <c r="N106" s="40"/>
    </row>
    <row r="107" spans="1:14">
      <c r="A107" s="67">
        <v>101</v>
      </c>
      <c r="B107" s="26">
        <v>41</v>
      </c>
      <c r="C107" s="26" t="s">
        <v>187</v>
      </c>
      <c r="D107" s="26" t="s">
        <v>52</v>
      </c>
      <c r="E107" s="26" t="s">
        <v>2</v>
      </c>
      <c r="F107" s="26" t="s">
        <v>183</v>
      </c>
      <c r="G107" s="26" t="s">
        <v>53</v>
      </c>
      <c r="H107" s="68">
        <v>34.11</v>
      </c>
      <c r="I107" s="68">
        <v>28.75</v>
      </c>
      <c r="J107" s="69">
        <v>62.86</v>
      </c>
      <c r="K107" s="33"/>
      <c r="L107" s="39"/>
      <c r="M107" s="39"/>
      <c r="N107" s="40"/>
    </row>
    <row r="108" spans="1:14">
      <c r="A108" s="70">
        <v>102</v>
      </c>
      <c r="B108" s="26">
        <v>186</v>
      </c>
      <c r="C108" s="26" t="s">
        <v>313</v>
      </c>
      <c r="D108" s="26" t="s">
        <v>54</v>
      </c>
      <c r="E108" s="26" t="s">
        <v>2</v>
      </c>
      <c r="F108" s="26" t="s">
        <v>277</v>
      </c>
      <c r="G108" s="26" t="s">
        <v>73</v>
      </c>
      <c r="H108" s="68">
        <v>31.62</v>
      </c>
      <c r="I108" s="68">
        <v>31.25</v>
      </c>
      <c r="J108" s="69">
        <v>62.870000000000005</v>
      </c>
      <c r="K108" s="33"/>
      <c r="L108" s="41"/>
      <c r="M108" s="41"/>
      <c r="N108" s="40"/>
    </row>
    <row r="109" spans="1:14">
      <c r="A109" s="67">
        <v>103</v>
      </c>
      <c r="B109" s="26">
        <v>142</v>
      </c>
      <c r="C109" s="26" t="s">
        <v>279</v>
      </c>
      <c r="D109" s="26" t="s">
        <v>52</v>
      </c>
      <c r="E109" s="26" t="s">
        <v>2</v>
      </c>
      <c r="F109" s="26" t="s">
        <v>39</v>
      </c>
      <c r="G109" s="26" t="s">
        <v>80</v>
      </c>
      <c r="H109" s="68">
        <v>31.03</v>
      </c>
      <c r="I109" s="68">
        <v>31.91</v>
      </c>
      <c r="J109" s="69">
        <v>62.94</v>
      </c>
      <c r="K109" s="33"/>
      <c r="L109" s="39"/>
      <c r="M109" s="39"/>
      <c r="N109" s="40"/>
    </row>
    <row r="110" spans="1:14">
      <c r="A110" s="70">
        <v>104</v>
      </c>
      <c r="B110" s="26">
        <v>180</v>
      </c>
      <c r="C110" s="26" t="s">
        <v>88</v>
      </c>
      <c r="D110" s="26" t="s">
        <v>52</v>
      </c>
      <c r="E110" s="26" t="s">
        <v>2</v>
      </c>
      <c r="F110" s="26" t="s">
        <v>306</v>
      </c>
      <c r="G110" s="26" t="s">
        <v>76</v>
      </c>
      <c r="H110" s="68">
        <v>33.409999999999997</v>
      </c>
      <c r="I110" s="68">
        <v>30.37</v>
      </c>
      <c r="J110" s="69">
        <v>63.78</v>
      </c>
      <c r="K110" s="33"/>
      <c r="L110" s="41"/>
      <c r="M110" s="41"/>
      <c r="N110" s="40"/>
    </row>
    <row r="111" spans="1:14">
      <c r="A111" s="67">
        <v>105</v>
      </c>
      <c r="B111" s="26">
        <v>115</v>
      </c>
      <c r="C111" s="26" t="s">
        <v>255</v>
      </c>
      <c r="D111" s="26" t="s">
        <v>52</v>
      </c>
      <c r="E111" s="26" t="s">
        <v>8</v>
      </c>
      <c r="F111" s="26" t="s">
        <v>256</v>
      </c>
      <c r="G111" s="26" t="s">
        <v>80</v>
      </c>
      <c r="H111" s="68">
        <v>33.32</v>
      </c>
      <c r="I111" s="68">
        <v>30.47</v>
      </c>
      <c r="J111" s="69">
        <v>63.79</v>
      </c>
      <c r="K111" s="33"/>
      <c r="L111" s="39"/>
      <c r="M111" s="39"/>
      <c r="N111" s="40"/>
    </row>
    <row r="112" spans="1:14">
      <c r="A112" s="70">
        <v>106</v>
      </c>
      <c r="B112" s="26">
        <v>58</v>
      </c>
      <c r="C112" s="26" t="s">
        <v>200</v>
      </c>
      <c r="D112" s="26" t="s">
        <v>52</v>
      </c>
      <c r="E112" s="26" t="s">
        <v>8</v>
      </c>
      <c r="F112" s="26" t="s">
        <v>201</v>
      </c>
      <c r="G112" s="26" t="s">
        <v>53</v>
      </c>
      <c r="H112" s="68">
        <v>32.729999999999997</v>
      </c>
      <c r="I112" s="68">
        <v>32.15</v>
      </c>
      <c r="J112" s="69">
        <v>64.88</v>
      </c>
      <c r="K112" s="33"/>
      <c r="L112" s="41"/>
      <c r="M112" s="41"/>
      <c r="N112" s="40"/>
    </row>
    <row r="113" spans="1:14">
      <c r="A113" s="67">
        <v>107</v>
      </c>
      <c r="B113" s="26">
        <v>120</v>
      </c>
      <c r="C113" s="26" t="s">
        <v>259</v>
      </c>
      <c r="D113" s="26" t="s">
        <v>52</v>
      </c>
      <c r="E113" s="26" t="s">
        <v>2</v>
      </c>
      <c r="F113" s="26" t="s">
        <v>254</v>
      </c>
      <c r="G113" s="26" t="s">
        <v>80</v>
      </c>
      <c r="H113" s="68">
        <v>32.840000000000003</v>
      </c>
      <c r="I113" s="68">
        <v>32.18</v>
      </c>
      <c r="J113" s="69">
        <v>65.02000000000001</v>
      </c>
      <c r="K113" s="33"/>
      <c r="L113" s="39"/>
      <c r="M113" s="39"/>
      <c r="N113" s="40"/>
    </row>
    <row r="114" spans="1:14">
      <c r="A114" s="70">
        <v>108</v>
      </c>
      <c r="B114" s="26">
        <v>204</v>
      </c>
      <c r="C114" s="26" t="s">
        <v>328</v>
      </c>
      <c r="D114" s="26" t="s">
        <v>54</v>
      </c>
      <c r="E114" s="26" t="s">
        <v>2</v>
      </c>
      <c r="F114" s="26" t="s">
        <v>329</v>
      </c>
      <c r="G114" s="26" t="s">
        <v>76</v>
      </c>
      <c r="H114" s="68">
        <v>31.53</v>
      </c>
      <c r="I114" s="68">
        <v>33.68</v>
      </c>
      <c r="J114" s="69">
        <v>65.210000000000008</v>
      </c>
      <c r="K114" s="33"/>
      <c r="L114" s="41"/>
      <c r="M114" s="41"/>
      <c r="N114" s="40"/>
    </row>
    <row r="115" spans="1:14">
      <c r="A115" s="67">
        <v>109</v>
      </c>
      <c r="B115" s="26">
        <v>85</v>
      </c>
      <c r="C115" s="26" t="s">
        <v>227</v>
      </c>
      <c r="D115" s="26" t="s">
        <v>52</v>
      </c>
      <c r="E115" s="26" t="s">
        <v>8</v>
      </c>
      <c r="F115" s="26" t="s">
        <v>221</v>
      </c>
      <c r="G115" s="26" t="s">
        <v>53</v>
      </c>
      <c r="H115" s="47">
        <v>34.74</v>
      </c>
      <c r="I115" s="68">
        <v>30.85</v>
      </c>
      <c r="J115" s="69">
        <v>65.59</v>
      </c>
      <c r="K115" s="33"/>
      <c r="L115" s="39"/>
      <c r="M115" s="39"/>
      <c r="N115" s="40"/>
    </row>
    <row r="116" spans="1:14">
      <c r="A116" s="70">
        <v>110</v>
      </c>
      <c r="B116" s="26">
        <v>201</v>
      </c>
      <c r="C116" s="26" t="s">
        <v>325</v>
      </c>
      <c r="D116" s="26" t="s">
        <v>54</v>
      </c>
      <c r="E116" s="26" t="s">
        <v>2</v>
      </c>
      <c r="F116" s="26" t="s">
        <v>323</v>
      </c>
      <c r="G116" s="26" t="s">
        <v>76</v>
      </c>
      <c r="H116" s="68">
        <v>33.659999999999997</v>
      </c>
      <c r="I116" s="68">
        <v>32.229999999999997</v>
      </c>
      <c r="J116" s="69">
        <v>65.889999999999986</v>
      </c>
      <c r="K116" s="33"/>
      <c r="L116" s="41"/>
      <c r="M116" s="41"/>
      <c r="N116" s="40"/>
    </row>
    <row r="117" spans="1:14">
      <c r="A117" s="67">
        <v>111</v>
      </c>
      <c r="B117" s="26">
        <v>27</v>
      </c>
      <c r="C117" s="26" t="s">
        <v>172</v>
      </c>
      <c r="D117" s="26" t="s">
        <v>54</v>
      </c>
      <c r="E117" s="26" t="s">
        <v>2</v>
      </c>
      <c r="F117" s="26" t="s">
        <v>171</v>
      </c>
      <c r="G117" s="26" t="s">
        <v>53</v>
      </c>
      <c r="H117" s="68">
        <v>34.409999999999997</v>
      </c>
      <c r="I117" s="68">
        <v>31.57</v>
      </c>
      <c r="J117" s="69">
        <v>65.97999999999999</v>
      </c>
      <c r="K117" s="33"/>
      <c r="L117" s="39"/>
      <c r="M117" s="39"/>
      <c r="N117" s="40"/>
    </row>
    <row r="118" spans="1:14">
      <c r="A118" s="70">
        <v>112</v>
      </c>
      <c r="B118" s="26">
        <v>150</v>
      </c>
      <c r="C118" s="26" t="s">
        <v>55</v>
      </c>
      <c r="D118" s="26" t="s">
        <v>52</v>
      </c>
      <c r="E118" s="26" t="s">
        <v>8</v>
      </c>
      <c r="F118" s="26" t="s">
        <v>283</v>
      </c>
      <c r="G118" s="26" t="s">
        <v>73</v>
      </c>
      <c r="H118" s="68">
        <v>32.729999999999997</v>
      </c>
      <c r="I118" s="68">
        <v>34.11</v>
      </c>
      <c r="J118" s="69">
        <v>66.84</v>
      </c>
      <c r="K118" s="33"/>
      <c r="L118" s="41"/>
      <c r="M118" s="41"/>
      <c r="N118" s="40"/>
    </row>
    <row r="119" spans="1:14">
      <c r="A119" s="67">
        <v>113</v>
      </c>
      <c r="B119" s="26">
        <v>98</v>
      </c>
      <c r="C119" s="26" t="s">
        <v>240</v>
      </c>
      <c r="D119" s="26" t="s">
        <v>52</v>
      </c>
      <c r="E119" s="26" t="s">
        <v>2</v>
      </c>
      <c r="F119" s="26" t="s">
        <v>29</v>
      </c>
      <c r="G119" s="26" t="s">
        <v>73</v>
      </c>
      <c r="H119" s="68">
        <v>34.049999999999997</v>
      </c>
      <c r="I119" s="68">
        <v>33.11</v>
      </c>
      <c r="J119" s="69">
        <v>67.16</v>
      </c>
      <c r="K119" s="33"/>
      <c r="L119" s="39"/>
      <c r="M119" s="39"/>
      <c r="N119" s="40"/>
    </row>
    <row r="120" spans="1:14">
      <c r="A120" s="70">
        <v>114</v>
      </c>
      <c r="B120" s="26">
        <v>184</v>
      </c>
      <c r="C120" s="26" t="s">
        <v>34</v>
      </c>
      <c r="D120" s="26" t="s">
        <v>54</v>
      </c>
      <c r="E120" s="26" t="s">
        <v>2</v>
      </c>
      <c r="F120" s="26" t="s">
        <v>277</v>
      </c>
      <c r="G120" s="26" t="s">
        <v>73</v>
      </c>
      <c r="H120" s="68">
        <v>32.32</v>
      </c>
      <c r="I120" s="68">
        <v>35.28</v>
      </c>
      <c r="J120" s="69">
        <v>67.599999999999994</v>
      </c>
      <c r="K120" s="33"/>
      <c r="L120" s="41"/>
      <c r="M120" s="41"/>
      <c r="N120" s="40"/>
    </row>
    <row r="121" spans="1:14">
      <c r="A121" s="67">
        <v>115</v>
      </c>
      <c r="B121" s="26">
        <v>103</v>
      </c>
      <c r="C121" s="26" t="s">
        <v>246</v>
      </c>
      <c r="D121" s="26" t="s">
        <v>52</v>
      </c>
      <c r="E121" s="26" t="s">
        <v>8</v>
      </c>
      <c r="F121" s="26" t="s">
        <v>242</v>
      </c>
      <c r="G121" s="26" t="s">
        <v>73</v>
      </c>
      <c r="H121" s="68">
        <v>34.43</v>
      </c>
      <c r="I121" s="68">
        <v>33.28</v>
      </c>
      <c r="J121" s="69">
        <v>67.710000000000008</v>
      </c>
      <c r="K121" s="33"/>
      <c r="L121" s="39"/>
      <c r="M121" s="39"/>
      <c r="N121" s="40"/>
    </row>
    <row r="122" spans="1:14">
      <c r="A122" s="70">
        <v>116</v>
      </c>
      <c r="B122" s="26">
        <v>174</v>
      </c>
      <c r="C122" s="26" t="s">
        <v>305</v>
      </c>
      <c r="D122" s="26" t="s">
        <v>54</v>
      </c>
      <c r="E122" s="26" t="s">
        <v>2</v>
      </c>
      <c r="F122" s="26" t="s">
        <v>306</v>
      </c>
      <c r="G122" s="26" t="s">
        <v>76</v>
      </c>
      <c r="H122" s="68">
        <v>37.11</v>
      </c>
      <c r="I122" s="68">
        <v>31.27</v>
      </c>
      <c r="J122" s="69">
        <v>68.38</v>
      </c>
      <c r="K122" s="33"/>
      <c r="L122" s="41"/>
      <c r="M122" s="41"/>
      <c r="N122" s="40"/>
    </row>
    <row r="123" spans="1:14">
      <c r="A123" s="67">
        <v>117</v>
      </c>
      <c r="B123" s="26">
        <v>146</v>
      </c>
      <c r="C123" s="26" t="s">
        <v>102</v>
      </c>
      <c r="D123" s="26" t="s">
        <v>52</v>
      </c>
      <c r="E123" s="26" t="s">
        <v>2</v>
      </c>
      <c r="F123" s="26" t="s">
        <v>39</v>
      </c>
      <c r="G123" s="26" t="s">
        <v>80</v>
      </c>
      <c r="H123" s="68">
        <v>33.36</v>
      </c>
      <c r="I123" s="68">
        <v>35.35</v>
      </c>
      <c r="J123" s="69">
        <v>68.710000000000008</v>
      </c>
      <c r="K123" s="33"/>
      <c r="L123" s="39"/>
      <c r="M123" s="39"/>
      <c r="N123" s="40"/>
    </row>
    <row r="124" spans="1:14">
      <c r="A124" s="70">
        <v>118</v>
      </c>
      <c r="B124" s="26">
        <v>192</v>
      </c>
      <c r="C124" s="26" t="s">
        <v>318</v>
      </c>
      <c r="D124" s="26" t="s">
        <v>52</v>
      </c>
      <c r="E124" s="26" t="s">
        <v>8</v>
      </c>
      <c r="F124" s="26" t="s">
        <v>86</v>
      </c>
      <c r="G124" s="26" t="s">
        <v>87</v>
      </c>
      <c r="H124" s="68">
        <v>34.57</v>
      </c>
      <c r="I124" s="68">
        <v>34.32</v>
      </c>
      <c r="J124" s="69">
        <v>68.89</v>
      </c>
      <c r="K124" s="33"/>
      <c r="L124" s="41"/>
      <c r="M124" s="41"/>
      <c r="N124" s="40"/>
    </row>
    <row r="125" spans="1:14">
      <c r="A125" s="67">
        <v>119</v>
      </c>
      <c r="B125" s="26">
        <v>205</v>
      </c>
      <c r="C125" s="26" t="s">
        <v>111</v>
      </c>
      <c r="D125" s="26" t="s">
        <v>54</v>
      </c>
      <c r="E125" s="26" t="s">
        <v>2</v>
      </c>
      <c r="F125" s="26" t="s">
        <v>40</v>
      </c>
      <c r="G125" s="26" t="s">
        <v>76</v>
      </c>
      <c r="H125" s="68">
        <v>33.07</v>
      </c>
      <c r="I125" s="68">
        <v>35.99</v>
      </c>
      <c r="J125" s="69">
        <v>69.06</v>
      </c>
      <c r="K125" s="33"/>
      <c r="L125" s="39"/>
      <c r="M125" s="39"/>
      <c r="N125" s="40"/>
    </row>
    <row r="126" spans="1:14">
      <c r="A126" s="70">
        <v>120</v>
      </c>
      <c r="B126" s="26">
        <v>143</v>
      </c>
      <c r="C126" s="26" t="s">
        <v>280</v>
      </c>
      <c r="D126" s="26" t="s">
        <v>52</v>
      </c>
      <c r="E126" s="26" t="s">
        <v>2</v>
      </c>
      <c r="F126" s="26" t="s">
        <v>35</v>
      </c>
      <c r="G126" s="26" t="s">
        <v>73</v>
      </c>
      <c r="H126" s="68">
        <v>36.25</v>
      </c>
      <c r="I126" s="68">
        <v>33.4</v>
      </c>
      <c r="J126" s="69">
        <v>69.650000000000006</v>
      </c>
      <c r="K126" s="33"/>
      <c r="L126" s="41"/>
      <c r="M126" s="41"/>
      <c r="N126" s="40"/>
    </row>
    <row r="127" spans="1:14">
      <c r="A127" s="67">
        <v>121</v>
      </c>
      <c r="B127" s="26">
        <v>90</v>
      </c>
      <c r="C127" s="26" t="s">
        <v>42</v>
      </c>
      <c r="D127" s="26" t="s">
        <v>52</v>
      </c>
      <c r="E127" s="26" t="s">
        <v>8</v>
      </c>
      <c r="F127" s="26" t="s">
        <v>234</v>
      </c>
      <c r="G127" s="26" t="s">
        <v>80</v>
      </c>
      <c r="H127" s="68">
        <v>35.11</v>
      </c>
      <c r="I127" s="68">
        <v>35.25</v>
      </c>
      <c r="J127" s="69">
        <v>70.36</v>
      </c>
      <c r="K127" s="33"/>
      <c r="L127" s="39"/>
      <c r="M127" s="39"/>
      <c r="N127" s="40"/>
    </row>
    <row r="128" spans="1:14">
      <c r="A128" s="70">
        <v>122</v>
      </c>
      <c r="B128" s="26">
        <v>210</v>
      </c>
      <c r="C128" s="26" t="s">
        <v>333</v>
      </c>
      <c r="D128" s="26" t="s">
        <v>52</v>
      </c>
      <c r="E128" s="26" t="s">
        <v>8</v>
      </c>
      <c r="F128" s="26" t="s">
        <v>329</v>
      </c>
      <c r="G128" s="26" t="s">
        <v>76</v>
      </c>
      <c r="H128" s="68">
        <v>33.119999999999997</v>
      </c>
      <c r="I128" s="68">
        <v>37.68</v>
      </c>
      <c r="J128" s="69">
        <v>70.8</v>
      </c>
      <c r="K128" s="33"/>
      <c r="L128" s="41"/>
      <c r="M128" s="41"/>
      <c r="N128" s="40"/>
    </row>
    <row r="129" spans="1:14">
      <c r="A129" s="67">
        <v>123</v>
      </c>
      <c r="B129" s="26">
        <v>91</v>
      </c>
      <c r="C129" s="26" t="s">
        <v>84</v>
      </c>
      <c r="D129" s="26" t="s">
        <v>54</v>
      </c>
      <c r="E129" s="26" t="s">
        <v>2</v>
      </c>
      <c r="F129" s="26" t="s">
        <v>24</v>
      </c>
      <c r="G129" s="26" t="s">
        <v>76</v>
      </c>
      <c r="H129" s="68">
        <v>34.590000000000003</v>
      </c>
      <c r="I129" s="68">
        <v>36.31</v>
      </c>
      <c r="J129" s="69">
        <v>70.900000000000006</v>
      </c>
      <c r="K129" s="33"/>
      <c r="L129" s="39"/>
      <c r="M129" s="39"/>
      <c r="N129" s="40"/>
    </row>
    <row r="130" spans="1:14">
      <c r="A130" s="70">
        <v>124</v>
      </c>
      <c r="B130" s="26">
        <v>78</v>
      </c>
      <c r="C130" s="26" t="s">
        <v>217</v>
      </c>
      <c r="D130" s="26" t="s">
        <v>54</v>
      </c>
      <c r="E130" s="26" t="s">
        <v>8</v>
      </c>
      <c r="F130" s="26" t="s">
        <v>177</v>
      </c>
      <c r="G130" s="26" t="s">
        <v>53</v>
      </c>
      <c r="H130" s="68">
        <v>34.94</v>
      </c>
      <c r="I130" s="68">
        <v>36.14</v>
      </c>
      <c r="J130" s="69">
        <v>71.08</v>
      </c>
      <c r="K130" s="33"/>
      <c r="L130" s="41"/>
      <c r="M130" s="41"/>
      <c r="N130" s="40"/>
    </row>
    <row r="131" spans="1:14">
      <c r="A131" s="67">
        <v>125</v>
      </c>
      <c r="B131" s="26">
        <v>162</v>
      </c>
      <c r="C131" s="26" t="s">
        <v>293</v>
      </c>
      <c r="D131" s="26" t="s">
        <v>54</v>
      </c>
      <c r="E131" s="26" t="s">
        <v>2</v>
      </c>
      <c r="F131" s="26" t="s">
        <v>291</v>
      </c>
      <c r="G131" s="26" t="s">
        <v>73</v>
      </c>
      <c r="H131" s="68">
        <v>34.64</v>
      </c>
      <c r="I131" s="68">
        <v>36.47</v>
      </c>
      <c r="J131" s="69">
        <v>71.11</v>
      </c>
      <c r="K131" s="33"/>
      <c r="L131" s="39"/>
      <c r="M131" s="39"/>
      <c r="N131" s="40"/>
    </row>
    <row r="132" spans="1:14">
      <c r="A132" s="70">
        <v>126</v>
      </c>
      <c r="B132" s="26">
        <v>173</v>
      </c>
      <c r="C132" s="26" t="s">
        <v>90</v>
      </c>
      <c r="D132" s="26" t="s">
        <v>54</v>
      </c>
      <c r="E132" s="26" t="s">
        <v>2</v>
      </c>
      <c r="F132" s="26" t="s">
        <v>22</v>
      </c>
      <c r="G132" s="26" t="s">
        <v>80</v>
      </c>
      <c r="H132" s="68">
        <v>36.049999999999997</v>
      </c>
      <c r="I132" s="68">
        <v>35.93</v>
      </c>
      <c r="J132" s="69">
        <v>71.97999999999999</v>
      </c>
      <c r="K132" s="33"/>
      <c r="L132" s="41"/>
      <c r="M132" s="41"/>
      <c r="N132" s="40"/>
    </row>
    <row r="133" spans="1:14">
      <c r="A133" s="67">
        <v>127</v>
      </c>
      <c r="B133" s="26">
        <v>17</v>
      </c>
      <c r="C133" s="26" t="s">
        <v>163</v>
      </c>
      <c r="D133" s="26" t="s">
        <v>54</v>
      </c>
      <c r="E133" s="26" t="s">
        <v>8</v>
      </c>
      <c r="F133" s="26" t="s">
        <v>164</v>
      </c>
      <c r="G133" s="26" t="s">
        <v>53</v>
      </c>
      <c r="H133" s="68">
        <v>36.42</v>
      </c>
      <c r="I133" s="68">
        <v>36.69</v>
      </c>
      <c r="J133" s="69">
        <v>73.11</v>
      </c>
      <c r="K133" s="33"/>
      <c r="L133" s="39"/>
      <c r="M133" s="39"/>
      <c r="N133" s="40"/>
    </row>
    <row r="134" spans="1:14">
      <c r="A134" s="70">
        <v>128</v>
      </c>
      <c r="B134" s="26">
        <v>112</v>
      </c>
      <c r="C134" s="27" t="s">
        <v>252</v>
      </c>
      <c r="D134" s="26" t="s">
        <v>52</v>
      </c>
      <c r="E134" s="26" t="s">
        <v>8</v>
      </c>
      <c r="F134" s="26" t="s">
        <v>17</v>
      </c>
      <c r="G134" s="26" t="s">
        <v>73</v>
      </c>
      <c r="H134" s="68">
        <v>35.369999999999997</v>
      </c>
      <c r="I134" s="68">
        <v>38.99</v>
      </c>
      <c r="J134" s="69">
        <v>74.36</v>
      </c>
      <c r="K134" s="33"/>
      <c r="L134" s="41"/>
      <c r="M134" s="41"/>
      <c r="N134" s="40"/>
    </row>
    <row r="135" spans="1:14">
      <c r="A135" s="67">
        <v>129</v>
      </c>
      <c r="B135" s="26">
        <v>83</v>
      </c>
      <c r="C135" s="26" t="s">
        <v>28</v>
      </c>
      <c r="D135" s="26" t="s">
        <v>54</v>
      </c>
      <c r="E135" s="26" t="s">
        <v>8</v>
      </c>
      <c r="F135" s="26" t="s">
        <v>221</v>
      </c>
      <c r="G135" s="26" t="s">
        <v>53</v>
      </c>
      <c r="H135" s="68">
        <v>38.31</v>
      </c>
      <c r="I135" s="68">
        <v>36.630000000000003</v>
      </c>
      <c r="J135" s="69">
        <v>74.94</v>
      </c>
      <c r="K135" s="33"/>
      <c r="L135" s="39"/>
      <c r="M135" s="39"/>
      <c r="N135" s="40"/>
    </row>
    <row r="136" spans="1:14">
      <c r="A136" s="70">
        <v>130</v>
      </c>
      <c r="B136" s="26">
        <v>81</v>
      </c>
      <c r="C136" s="26" t="s">
        <v>220</v>
      </c>
      <c r="D136" s="26" t="s">
        <v>52</v>
      </c>
      <c r="E136" s="26" t="s">
        <v>8</v>
      </c>
      <c r="F136" s="28" t="s">
        <v>221</v>
      </c>
      <c r="G136" s="28" t="s">
        <v>53</v>
      </c>
      <c r="H136" s="68">
        <v>37.94</v>
      </c>
      <c r="I136" s="68">
        <v>37.35</v>
      </c>
      <c r="J136" s="69">
        <v>75.289999999999992</v>
      </c>
      <c r="K136" s="33"/>
      <c r="L136" s="41"/>
      <c r="M136" s="41"/>
      <c r="N136" s="40"/>
    </row>
    <row r="137" spans="1:14">
      <c r="A137" s="67">
        <v>131</v>
      </c>
      <c r="B137" s="26">
        <v>34</v>
      </c>
      <c r="C137" s="26" t="s">
        <v>178</v>
      </c>
      <c r="D137" s="26" t="s">
        <v>54</v>
      </c>
      <c r="E137" s="26" t="s">
        <v>8</v>
      </c>
      <c r="F137" s="26" t="s">
        <v>23</v>
      </c>
      <c r="G137" s="26" t="s">
        <v>53</v>
      </c>
      <c r="H137" s="68">
        <v>35.99</v>
      </c>
      <c r="I137" s="68">
        <v>40</v>
      </c>
      <c r="J137" s="69">
        <v>75.990000000000009</v>
      </c>
      <c r="K137" s="33"/>
      <c r="L137" s="39"/>
      <c r="M137" s="39"/>
      <c r="N137" s="40"/>
    </row>
    <row r="138" spans="1:14">
      <c r="A138" s="70">
        <v>132</v>
      </c>
      <c r="B138" s="26">
        <v>140</v>
      </c>
      <c r="C138" s="26" t="s">
        <v>276</v>
      </c>
      <c r="D138" s="26" t="s">
        <v>54</v>
      </c>
      <c r="E138" s="26" t="s">
        <v>8</v>
      </c>
      <c r="F138" s="26" t="s">
        <v>277</v>
      </c>
      <c r="G138" s="26" t="s">
        <v>73</v>
      </c>
      <c r="H138" s="68">
        <v>37.270000000000003</v>
      </c>
      <c r="I138" s="68">
        <v>38.72</v>
      </c>
      <c r="J138" s="69">
        <v>75.990000000000009</v>
      </c>
      <c r="K138" s="33"/>
      <c r="L138" s="41"/>
      <c r="M138" s="41"/>
      <c r="N138" s="40"/>
    </row>
    <row r="139" spans="1:14">
      <c r="A139" s="67">
        <v>133</v>
      </c>
      <c r="B139" s="26">
        <v>206</v>
      </c>
      <c r="C139" s="26" t="s">
        <v>330</v>
      </c>
      <c r="D139" s="26" t="s">
        <v>54</v>
      </c>
      <c r="E139" s="26" t="s">
        <v>8</v>
      </c>
      <c r="F139" s="26" t="s">
        <v>329</v>
      </c>
      <c r="G139" s="26" t="s">
        <v>76</v>
      </c>
      <c r="H139" s="68">
        <v>34.4</v>
      </c>
      <c r="I139" s="68">
        <v>41.93</v>
      </c>
      <c r="J139" s="69">
        <v>76.33</v>
      </c>
      <c r="K139" s="33"/>
      <c r="L139" s="39"/>
      <c r="M139" s="39"/>
      <c r="N139" s="40"/>
    </row>
    <row r="140" spans="1:14">
      <c r="A140" s="70">
        <v>134</v>
      </c>
      <c r="B140" s="26">
        <v>178</v>
      </c>
      <c r="C140" s="26" t="s">
        <v>105</v>
      </c>
      <c r="D140" s="26" t="s">
        <v>54</v>
      </c>
      <c r="E140" s="26" t="s">
        <v>2</v>
      </c>
      <c r="F140" s="26" t="s">
        <v>306</v>
      </c>
      <c r="G140" s="26" t="s">
        <v>76</v>
      </c>
      <c r="H140" s="68">
        <v>38.32</v>
      </c>
      <c r="I140" s="68">
        <v>39.26</v>
      </c>
      <c r="J140" s="69">
        <v>77.58</v>
      </c>
      <c r="K140" s="33"/>
      <c r="L140" s="41"/>
      <c r="M140" s="41"/>
      <c r="N140" s="40"/>
    </row>
    <row r="141" spans="1:14">
      <c r="A141" s="67">
        <v>135</v>
      </c>
      <c r="B141" s="26">
        <v>122</v>
      </c>
      <c r="C141" s="26" t="s">
        <v>261</v>
      </c>
      <c r="D141" s="26" t="s">
        <v>52</v>
      </c>
      <c r="E141" s="26" t="s">
        <v>8</v>
      </c>
      <c r="F141" s="26" t="s">
        <v>262</v>
      </c>
      <c r="G141" s="26" t="s">
        <v>87</v>
      </c>
      <c r="H141" s="68">
        <v>38.93</v>
      </c>
      <c r="I141" s="68">
        <v>39.979999999999997</v>
      </c>
      <c r="J141" s="69">
        <v>78.91</v>
      </c>
      <c r="K141" s="33"/>
      <c r="L141" s="39"/>
      <c r="M141" s="39"/>
      <c r="N141" s="40"/>
    </row>
    <row r="142" spans="1:14">
      <c r="A142" s="70">
        <v>136</v>
      </c>
      <c r="B142" s="26">
        <v>110</v>
      </c>
      <c r="C142" s="26" t="s">
        <v>250</v>
      </c>
      <c r="D142" s="26" t="s">
        <v>52</v>
      </c>
      <c r="E142" s="26" t="s">
        <v>8</v>
      </c>
      <c r="F142" s="26" t="s">
        <v>17</v>
      </c>
      <c r="G142" s="26" t="s">
        <v>73</v>
      </c>
      <c r="H142" s="68">
        <v>39.82</v>
      </c>
      <c r="I142" s="68">
        <v>40.31</v>
      </c>
      <c r="J142" s="69">
        <v>80.13</v>
      </c>
      <c r="K142" s="33"/>
      <c r="L142" s="41"/>
      <c r="M142" s="41"/>
      <c r="N142" s="40"/>
    </row>
    <row r="143" spans="1:14">
      <c r="A143" s="67">
        <v>137</v>
      </c>
      <c r="B143" s="26">
        <v>197</v>
      </c>
      <c r="C143" s="27" t="s">
        <v>44</v>
      </c>
      <c r="D143" s="26" t="s">
        <v>54</v>
      </c>
      <c r="E143" s="26" t="s">
        <v>2</v>
      </c>
      <c r="F143" s="26" t="s">
        <v>323</v>
      </c>
      <c r="G143" s="26" t="s">
        <v>76</v>
      </c>
      <c r="H143" s="68">
        <v>37.74</v>
      </c>
      <c r="I143" s="68">
        <v>43.69</v>
      </c>
      <c r="J143" s="69">
        <v>81.430000000000007</v>
      </c>
      <c r="K143" s="33"/>
      <c r="L143" s="39"/>
      <c r="M143" s="39"/>
      <c r="N143" s="40"/>
    </row>
    <row r="144" spans="1:14">
      <c r="A144" s="70">
        <v>138</v>
      </c>
      <c r="B144" s="26">
        <v>101</v>
      </c>
      <c r="C144" s="26" t="s">
        <v>243</v>
      </c>
      <c r="D144" s="26" t="s">
        <v>52</v>
      </c>
      <c r="E144" s="26" t="s">
        <v>2</v>
      </c>
      <c r="F144" s="26" t="s">
        <v>244</v>
      </c>
      <c r="G144" s="26" t="s">
        <v>80</v>
      </c>
      <c r="H144" s="68">
        <v>40.5</v>
      </c>
      <c r="I144" s="68">
        <v>42.84</v>
      </c>
      <c r="J144" s="69">
        <v>83.34</v>
      </c>
      <c r="K144" s="33"/>
      <c r="L144" s="41"/>
      <c r="M144" s="41"/>
      <c r="N144" s="40"/>
    </row>
    <row r="145" spans="1:14">
      <c r="A145" s="67">
        <v>139</v>
      </c>
      <c r="B145" s="26">
        <v>95</v>
      </c>
      <c r="C145" s="26" t="s">
        <v>237</v>
      </c>
      <c r="D145" s="26" t="s">
        <v>52</v>
      </c>
      <c r="E145" s="26" t="s">
        <v>8</v>
      </c>
      <c r="F145" s="26" t="s">
        <v>24</v>
      </c>
      <c r="G145" s="26" t="s">
        <v>76</v>
      </c>
      <c r="H145" s="68">
        <v>46.06</v>
      </c>
      <c r="I145" s="68">
        <v>37.64</v>
      </c>
      <c r="J145" s="69">
        <v>83.7</v>
      </c>
      <c r="K145" s="33"/>
      <c r="L145" s="39"/>
      <c r="M145" s="39"/>
      <c r="N145" s="40"/>
    </row>
    <row r="146" spans="1:14">
      <c r="A146" s="70">
        <v>140</v>
      </c>
      <c r="B146" s="26">
        <v>136</v>
      </c>
      <c r="C146" s="26" t="s">
        <v>272</v>
      </c>
      <c r="D146" s="26" t="s">
        <v>52</v>
      </c>
      <c r="E146" s="26" t="s">
        <v>8</v>
      </c>
      <c r="F146" s="26" t="s">
        <v>233</v>
      </c>
      <c r="G146" s="26" t="s">
        <v>76</v>
      </c>
      <c r="H146" s="68">
        <v>47.58</v>
      </c>
      <c r="I146" s="68">
        <v>39.22</v>
      </c>
      <c r="J146" s="69">
        <v>86.8</v>
      </c>
      <c r="K146" s="33"/>
      <c r="L146" s="41"/>
      <c r="M146" s="41"/>
      <c r="N146" s="40"/>
    </row>
    <row r="147" spans="1:14">
      <c r="A147" s="67">
        <v>141</v>
      </c>
      <c r="B147" s="26">
        <v>102</v>
      </c>
      <c r="C147" s="26" t="s">
        <v>245</v>
      </c>
      <c r="D147" s="26" t="s">
        <v>52</v>
      </c>
      <c r="E147" s="26" t="s">
        <v>2</v>
      </c>
      <c r="F147" s="26" t="s">
        <v>29</v>
      </c>
      <c r="G147" s="26" t="s">
        <v>73</v>
      </c>
      <c r="H147" s="68">
        <v>40.380000000000003</v>
      </c>
      <c r="I147" s="68">
        <v>48.09</v>
      </c>
      <c r="J147" s="69">
        <v>88.47</v>
      </c>
      <c r="K147" s="33"/>
      <c r="L147" s="39"/>
      <c r="M147" s="39"/>
      <c r="N147" s="40"/>
    </row>
    <row r="148" spans="1:14">
      <c r="A148" s="70">
        <v>142</v>
      </c>
      <c r="B148" s="26">
        <v>195</v>
      </c>
      <c r="C148" s="26" t="s">
        <v>321</v>
      </c>
      <c r="D148" s="26" t="s">
        <v>52</v>
      </c>
      <c r="E148" s="26" t="s">
        <v>8</v>
      </c>
      <c r="F148" s="26" t="s">
        <v>317</v>
      </c>
      <c r="G148" s="26" t="s">
        <v>80</v>
      </c>
      <c r="H148" s="68">
        <v>45.7</v>
      </c>
      <c r="I148" s="68">
        <v>43.57</v>
      </c>
      <c r="J148" s="69">
        <v>89.27000000000001</v>
      </c>
      <c r="K148" s="33"/>
      <c r="L148" s="41"/>
      <c r="M148" s="41"/>
      <c r="N148" s="40"/>
    </row>
    <row r="149" spans="1:14">
      <c r="A149" s="67">
        <v>143</v>
      </c>
      <c r="B149" s="26">
        <v>138</v>
      </c>
      <c r="C149" s="26" t="s">
        <v>274</v>
      </c>
      <c r="D149" s="26" t="s">
        <v>52</v>
      </c>
      <c r="E149" s="26" t="s">
        <v>8</v>
      </c>
      <c r="F149" s="26" t="s">
        <v>233</v>
      </c>
      <c r="G149" s="26" t="s">
        <v>76</v>
      </c>
      <c r="H149" s="68">
        <v>48.88</v>
      </c>
      <c r="I149" s="68">
        <v>41.08</v>
      </c>
      <c r="J149" s="69">
        <v>89.960000000000008</v>
      </c>
      <c r="K149" s="33"/>
      <c r="L149" s="39"/>
      <c r="M149" s="39"/>
      <c r="N149" s="40"/>
    </row>
    <row r="150" spans="1:14">
      <c r="A150" s="70">
        <v>144</v>
      </c>
      <c r="B150" s="26">
        <v>93</v>
      </c>
      <c r="C150" s="26" t="s">
        <v>235</v>
      </c>
      <c r="D150" s="26" t="s">
        <v>54</v>
      </c>
      <c r="E150" s="26" t="s">
        <v>2</v>
      </c>
      <c r="F150" s="26" t="s">
        <v>24</v>
      </c>
      <c r="G150" s="26" t="s">
        <v>76</v>
      </c>
      <c r="H150" s="68">
        <v>46.35</v>
      </c>
      <c r="I150" s="68">
        <v>45.49</v>
      </c>
      <c r="J150" s="69">
        <v>91.84</v>
      </c>
      <c r="K150" s="33"/>
      <c r="L150" s="41"/>
      <c r="M150" s="41"/>
      <c r="N150" s="40"/>
    </row>
    <row r="151" spans="1:14">
      <c r="A151" s="67">
        <v>145</v>
      </c>
      <c r="B151" s="26">
        <v>124</v>
      </c>
      <c r="C151" s="26" t="s">
        <v>264</v>
      </c>
      <c r="D151" s="26" t="s">
        <v>52</v>
      </c>
      <c r="E151" s="26" t="s">
        <v>8</v>
      </c>
      <c r="F151" s="26" t="s">
        <v>262</v>
      </c>
      <c r="G151" s="26" t="s">
        <v>87</v>
      </c>
      <c r="H151" s="68">
        <v>41.45</v>
      </c>
      <c r="I151" s="68">
        <v>53.07</v>
      </c>
      <c r="J151" s="69">
        <v>94.52000000000001</v>
      </c>
      <c r="K151" s="33"/>
      <c r="L151" s="39"/>
      <c r="M151" s="39"/>
      <c r="N151" s="40"/>
    </row>
    <row r="152" spans="1:14">
      <c r="A152" s="70">
        <v>146</v>
      </c>
      <c r="B152" s="26">
        <v>94</v>
      </c>
      <c r="C152" s="26" t="s">
        <v>236</v>
      </c>
      <c r="D152" s="26" t="s">
        <v>52</v>
      </c>
      <c r="E152" s="26" t="s">
        <v>8</v>
      </c>
      <c r="F152" s="26" t="s">
        <v>234</v>
      </c>
      <c r="G152" s="26" t="s">
        <v>80</v>
      </c>
      <c r="H152" s="68">
        <v>53.41</v>
      </c>
      <c r="I152" s="68">
        <v>41.15</v>
      </c>
      <c r="J152" s="69">
        <v>94.56</v>
      </c>
      <c r="K152" s="33"/>
      <c r="L152" s="41"/>
      <c r="M152" s="41"/>
      <c r="N152" s="40"/>
    </row>
    <row r="153" spans="1:14">
      <c r="A153" s="67">
        <v>147</v>
      </c>
      <c r="B153" s="26">
        <v>89</v>
      </c>
      <c r="C153" s="26" t="s">
        <v>232</v>
      </c>
      <c r="D153" s="26" t="s">
        <v>52</v>
      </c>
      <c r="E153" s="26" t="s">
        <v>8</v>
      </c>
      <c r="F153" s="26" t="s">
        <v>233</v>
      </c>
      <c r="G153" s="26" t="s">
        <v>76</v>
      </c>
      <c r="H153" s="68">
        <v>49.28</v>
      </c>
      <c r="I153" s="68">
        <v>46.77</v>
      </c>
      <c r="J153" s="69">
        <v>96.050000000000011</v>
      </c>
      <c r="K153" s="33"/>
      <c r="L153" s="39"/>
      <c r="M153" s="39"/>
      <c r="N153" s="40"/>
    </row>
    <row r="154" spans="1:14">
      <c r="A154" s="70">
        <v>148</v>
      </c>
      <c r="B154" s="26">
        <v>144</v>
      </c>
      <c r="C154" s="26" t="s">
        <v>281</v>
      </c>
      <c r="D154" s="26" t="s">
        <v>52</v>
      </c>
      <c r="E154" s="26" t="s">
        <v>8</v>
      </c>
      <c r="F154" s="26" t="s">
        <v>39</v>
      </c>
      <c r="G154" s="26" t="s">
        <v>80</v>
      </c>
      <c r="H154" s="68">
        <v>47.77</v>
      </c>
      <c r="I154" s="68">
        <v>51.66</v>
      </c>
      <c r="J154" s="69">
        <v>99.43</v>
      </c>
      <c r="K154" s="33"/>
      <c r="L154" s="41"/>
      <c r="M154" s="41"/>
      <c r="N154" s="40"/>
    </row>
    <row r="155" spans="1:14">
      <c r="A155" s="67">
        <v>149</v>
      </c>
      <c r="B155" s="26">
        <v>129</v>
      </c>
      <c r="C155" s="26" t="s">
        <v>268</v>
      </c>
      <c r="D155" s="26" t="s">
        <v>54</v>
      </c>
      <c r="E155" s="26" t="s">
        <v>8</v>
      </c>
      <c r="F155" s="26" t="s">
        <v>244</v>
      </c>
      <c r="G155" s="26" t="s">
        <v>80</v>
      </c>
      <c r="H155" s="68">
        <v>59.8</v>
      </c>
      <c r="I155" s="68">
        <v>39.79</v>
      </c>
      <c r="J155" s="69">
        <v>99.59</v>
      </c>
      <c r="K155" s="33"/>
      <c r="L155" s="39"/>
      <c r="M155" s="39"/>
      <c r="N155" s="40"/>
    </row>
    <row r="156" spans="1:14">
      <c r="A156" s="70">
        <v>150</v>
      </c>
      <c r="B156" s="26">
        <v>132</v>
      </c>
      <c r="C156" s="26" t="s">
        <v>270</v>
      </c>
      <c r="D156" s="26" t="s">
        <v>54</v>
      </c>
      <c r="E156" s="26" t="s">
        <v>8</v>
      </c>
      <c r="F156" s="26" t="s">
        <v>33</v>
      </c>
      <c r="G156" s="26" t="s">
        <v>80</v>
      </c>
      <c r="H156" s="68">
        <v>52.44</v>
      </c>
      <c r="I156" s="68">
        <v>51.98</v>
      </c>
      <c r="J156" s="69">
        <v>104.41999999999999</v>
      </c>
      <c r="K156" s="33"/>
      <c r="L156" s="41"/>
      <c r="M156" s="41"/>
      <c r="N156" s="40"/>
    </row>
    <row r="157" spans="1:14">
      <c r="A157" s="67">
        <v>151</v>
      </c>
      <c r="B157" s="26">
        <v>200</v>
      </c>
      <c r="C157" s="26" t="s">
        <v>324</v>
      </c>
      <c r="D157" s="26" t="s">
        <v>54</v>
      </c>
      <c r="E157" s="26" t="s">
        <v>8</v>
      </c>
      <c r="F157" s="26" t="s">
        <v>96</v>
      </c>
      <c r="G157" s="26" t="s">
        <v>80</v>
      </c>
      <c r="H157" s="68">
        <v>54.31</v>
      </c>
      <c r="I157" s="68">
        <v>51.01</v>
      </c>
      <c r="J157" s="69">
        <v>105.32</v>
      </c>
      <c r="K157" s="33"/>
      <c r="L157" s="39"/>
      <c r="M157" s="39"/>
      <c r="N157" s="40"/>
    </row>
    <row r="158" spans="1:14">
      <c r="A158" s="70">
        <v>152</v>
      </c>
      <c r="B158" s="26">
        <v>126</v>
      </c>
      <c r="C158" s="26" t="s">
        <v>265</v>
      </c>
      <c r="D158" s="26" t="s">
        <v>52</v>
      </c>
      <c r="E158" s="26" t="s">
        <v>8</v>
      </c>
      <c r="F158" s="26" t="s">
        <v>262</v>
      </c>
      <c r="G158" s="26" t="s">
        <v>87</v>
      </c>
      <c r="H158" s="68">
        <v>53.42</v>
      </c>
      <c r="I158" s="68">
        <v>51.92</v>
      </c>
      <c r="J158" s="69">
        <v>105.34</v>
      </c>
      <c r="K158" s="33"/>
      <c r="L158" s="41"/>
      <c r="M158" s="41"/>
      <c r="N158" s="40"/>
    </row>
    <row r="159" spans="1:14">
      <c r="A159" s="67">
        <v>153</v>
      </c>
      <c r="B159" s="26">
        <v>196</v>
      </c>
      <c r="C159" s="26" t="s">
        <v>322</v>
      </c>
      <c r="D159" s="26" t="s">
        <v>54</v>
      </c>
      <c r="E159" s="26" t="s">
        <v>2</v>
      </c>
      <c r="F159" s="26" t="s">
        <v>96</v>
      </c>
      <c r="G159" s="26" t="s">
        <v>80</v>
      </c>
      <c r="H159" s="68">
        <v>55.76</v>
      </c>
      <c r="I159" s="68">
        <v>51.57</v>
      </c>
      <c r="J159" s="69">
        <v>107.33</v>
      </c>
      <c r="K159" s="33"/>
      <c r="L159" s="39"/>
      <c r="M159" s="39"/>
      <c r="N159" s="40"/>
    </row>
    <row r="160" spans="1:14">
      <c r="A160" s="70">
        <v>154</v>
      </c>
      <c r="B160" s="26">
        <v>217</v>
      </c>
      <c r="C160" s="26" t="s">
        <v>115</v>
      </c>
      <c r="D160" s="26" t="s">
        <v>54</v>
      </c>
      <c r="E160" s="26" t="s">
        <v>2</v>
      </c>
      <c r="F160" s="26" t="s">
        <v>109</v>
      </c>
      <c r="G160" s="26" t="s">
        <v>76</v>
      </c>
      <c r="H160" s="68">
        <v>56.56</v>
      </c>
      <c r="I160" s="68">
        <v>59.08</v>
      </c>
      <c r="J160" s="69">
        <v>115.64</v>
      </c>
      <c r="K160" s="33"/>
      <c r="L160" s="41"/>
      <c r="M160" s="41"/>
      <c r="N160" s="40"/>
    </row>
    <row r="161" spans="1:14">
      <c r="A161" s="67">
        <v>155</v>
      </c>
      <c r="B161" s="26">
        <v>128</v>
      </c>
      <c r="C161" s="26" t="s">
        <v>267</v>
      </c>
      <c r="D161" s="26" t="s">
        <v>52</v>
      </c>
      <c r="E161" s="26" t="s">
        <v>8</v>
      </c>
      <c r="F161" s="26" t="s">
        <v>33</v>
      </c>
      <c r="G161" s="26" t="s">
        <v>80</v>
      </c>
      <c r="H161" s="68">
        <v>62.49</v>
      </c>
      <c r="I161" s="68">
        <v>69.290000000000006</v>
      </c>
      <c r="J161" s="69">
        <v>131.78</v>
      </c>
      <c r="K161" s="33"/>
      <c r="L161" s="39"/>
      <c r="M161" s="39"/>
      <c r="N161" s="40"/>
    </row>
    <row r="162" spans="1:14">
      <c r="A162" s="70">
        <v>156</v>
      </c>
      <c r="B162" s="26">
        <v>20</v>
      </c>
      <c r="C162" s="26" t="s">
        <v>168</v>
      </c>
      <c r="D162" s="26" t="s">
        <v>52</v>
      </c>
      <c r="E162" s="26" t="s">
        <v>2</v>
      </c>
      <c r="F162" s="26" t="s">
        <v>165</v>
      </c>
      <c r="G162" s="26" t="s">
        <v>53</v>
      </c>
      <c r="H162" s="68">
        <v>64.94</v>
      </c>
      <c r="I162" s="68">
        <v>66.989999999999995</v>
      </c>
      <c r="J162" s="69">
        <v>131.93</v>
      </c>
      <c r="K162" s="33"/>
      <c r="L162" s="41"/>
      <c r="M162" s="41"/>
      <c r="N162" s="40"/>
    </row>
    <row r="163" spans="1:14">
      <c r="A163" s="67">
        <v>157</v>
      </c>
      <c r="B163" s="26">
        <v>187</v>
      </c>
      <c r="C163" s="26" t="s">
        <v>314</v>
      </c>
      <c r="D163" s="26" t="s">
        <v>52</v>
      </c>
      <c r="E163" s="26" t="s">
        <v>8</v>
      </c>
      <c r="F163" s="26" t="s">
        <v>114</v>
      </c>
      <c r="G163" s="26" t="s">
        <v>87</v>
      </c>
      <c r="H163" s="68">
        <v>74.569999999999993</v>
      </c>
      <c r="I163" s="68">
        <v>74.760000000000005</v>
      </c>
      <c r="J163" s="69">
        <v>149.32999999999998</v>
      </c>
      <c r="K163" s="33"/>
      <c r="L163" s="39"/>
      <c r="M163" s="39"/>
      <c r="N163" s="40"/>
    </row>
    <row r="164" spans="1:14">
      <c r="A164" s="70"/>
      <c r="B164" s="26">
        <v>6</v>
      </c>
      <c r="C164" s="26" t="s">
        <v>157</v>
      </c>
      <c r="D164" s="26" t="s">
        <v>52</v>
      </c>
      <c r="E164" s="26" t="s">
        <v>8</v>
      </c>
      <c r="F164" s="26" t="s">
        <v>154</v>
      </c>
      <c r="G164" s="26" t="s">
        <v>53</v>
      </c>
      <c r="H164" s="68" t="s">
        <v>142</v>
      </c>
      <c r="I164" s="68" t="s">
        <v>142</v>
      </c>
      <c r="J164" s="69" t="s">
        <v>225</v>
      </c>
      <c r="K164" s="33"/>
      <c r="L164" s="41"/>
      <c r="M164" s="41"/>
      <c r="N164" s="40"/>
    </row>
    <row r="165" spans="1:14">
      <c r="A165" s="67"/>
      <c r="B165" s="26">
        <v>19</v>
      </c>
      <c r="C165" s="26" t="s">
        <v>166</v>
      </c>
      <c r="D165" s="26" t="s">
        <v>52</v>
      </c>
      <c r="E165" s="26" t="s">
        <v>2</v>
      </c>
      <c r="F165" s="26" t="s">
        <v>167</v>
      </c>
      <c r="G165" s="26" t="s">
        <v>53</v>
      </c>
      <c r="H165" s="68">
        <v>27.53</v>
      </c>
      <c r="I165" s="68" t="s">
        <v>142</v>
      </c>
      <c r="J165" s="69" t="s">
        <v>225</v>
      </c>
      <c r="K165" s="33"/>
      <c r="L165" s="39"/>
      <c r="M165" s="39"/>
      <c r="N165" s="40"/>
    </row>
    <row r="166" spans="1:14">
      <c r="A166" s="70"/>
      <c r="B166" s="26">
        <v>22</v>
      </c>
      <c r="C166" s="27" t="s">
        <v>169</v>
      </c>
      <c r="D166" s="26" t="s">
        <v>52</v>
      </c>
      <c r="E166" s="26" t="s">
        <v>2</v>
      </c>
      <c r="F166" s="26" t="s">
        <v>165</v>
      </c>
      <c r="G166" s="26" t="s">
        <v>53</v>
      </c>
      <c r="H166" s="47" t="s">
        <v>129</v>
      </c>
      <c r="I166" s="47" t="s">
        <v>129</v>
      </c>
      <c r="J166" s="69" t="s">
        <v>225</v>
      </c>
      <c r="K166" s="33"/>
      <c r="L166" s="41"/>
      <c r="M166" s="41"/>
      <c r="N166" s="10"/>
    </row>
    <row r="167" spans="1:14">
      <c r="A167" s="67"/>
      <c r="B167" s="26">
        <v>24</v>
      </c>
      <c r="C167" s="27" t="s">
        <v>62</v>
      </c>
      <c r="D167" s="26" t="s">
        <v>52</v>
      </c>
      <c r="E167" s="26" t="s">
        <v>2</v>
      </c>
      <c r="F167" s="26" t="s">
        <v>9</v>
      </c>
      <c r="G167" s="26" t="s">
        <v>53</v>
      </c>
      <c r="H167" s="47" t="s">
        <v>142</v>
      </c>
      <c r="I167" s="47">
        <v>27.74</v>
      </c>
      <c r="J167" s="69" t="s">
        <v>225</v>
      </c>
      <c r="K167" s="33"/>
      <c r="L167" s="39"/>
      <c r="M167" s="39"/>
      <c r="N167" s="10"/>
    </row>
    <row r="168" spans="1:14">
      <c r="A168" s="70"/>
      <c r="B168" s="26">
        <v>31</v>
      </c>
      <c r="C168" s="27" t="s">
        <v>58</v>
      </c>
      <c r="D168" s="26" t="s">
        <v>52</v>
      </c>
      <c r="E168" s="26" t="s">
        <v>2</v>
      </c>
      <c r="F168" s="26" t="s">
        <v>176</v>
      </c>
      <c r="G168" s="26" t="s">
        <v>53</v>
      </c>
      <c r="H168" s="47" t="s">
        <v>129</v>
      </c>
      <c r="I168" s="47" t="s">
        <v>129</v>
      </c>
      <c r="J168" s="69" t="s">
        <v>225</v>
      </c>
      <c r="K168" s="33"/>
      <c r="L168" s="41"/>
      <c r="M168" s="41"/>
      <c r="N168" s="10"/>
    </row>
    <row r="169" spans="1:14">
      <c r="A169" s="67"/>
      <c r="B169" s="26">
        <v>36</v>
      </c>
      <c r="C169" s="27" t="s">
        <v>180</v>
      </c>
      <c r="D169" s="26" t="s">
        <v>54</v>
      </c>
      <c r="E169" s="26" t="s">
        <v>8</v>
      </c>
      <c r="F169" s="26" t="s">
        <v>181</v>
      </c>
      <c r="G169" s="26" t="s">
        <v>53</v>
      </c>
      <c r="H169" s="68">
        <v>49.18</v>
      </c>
      <c r="I169" s="47" t="s">
        <v>130</v>
      </c>
      <c r="J169" s="69" t="s">
        <v>225</v>
      </c>
      <c r="K169" s="33"/>
      <c r="L169" s="39"/>
      <c r="M169" s="39"/>
      <c r="N169" s="10"/>
    </row>
    <row r="170" spans="1:14">
      <c r="A170" s="70"/>
      <c r="B170" s="26">
        <v>39</v>
      </c>
      <c r="C170" s="27" t="s">
        <v>186</v>
      </c>
      <c r="D170" s="26" t="s">
        <v>52</v>
      </c>
      <c r="E170" s="26" t="s">
        <v>8</v>
      </c>
      <c r="F170" s="26" t="s">
        <v>183</v>
      </c>
      <c r="G170" s="26" t="s">
        <v>53</v>
      </c>
      <c r="H170" s="71" t="s">
        <v>129</v>
      </c>
      <c r="I170" s="47" t="s">
        <v>129</v>
      </c>
      <c r="J170" s="69" t="s">
        <v>225</v>
      </c>
      <c r="K170" s="33"/>
      <c r="L170" s="41"/>
      <c r="M170" s="41"/>
      <c r="N170" s="10"/>
    </row>
    <row r="171" spans="1:14">
      <c r="A171" s="67"/>
      <c r="B171" s="26">
        <v>55</v>
      </c>
      <c r="C171" s="26" t="s">
        <v>56</v>
      </c>
      <c r="D171" s="26" t="s">
        <v>52</v>
      </c>
      <c r="E171" s="26" t="s">
        <v>2</v>
      </c>
      <c r="F171" s="26" t="s">
        <v>197</v>
      </c>
      <c r="G171" s="26" t="s">
        <v>53</v>
      </c>
      <c r="H171" s="47" t="s">
        <v>129</v>
      </c>
      <c r="I171" s="47" t="s">
        <v>129</v>
      </c>
      <c r="J171" s="69" t="s">
        <v>225</v>
      </c>
      <c r="K171" s="33"/>
      <c r="L171" s="39"/>
      <c r="M171" s="39"/>
      <c r="N171" s="10"/>
    </row>
    <row r="172" spans="1:14">
      <c r="A172" s="70"/>
      <c r="B172" s="26">
        <v>60</v>
      </c>
      <c r="C172" s="26" t="s">
        <v>202</v>
      </c>
      <c r="D172" s="26" t="s">
        <v>52</v>
      </c>
      <c r="E172" s="26" t="s">
        <v>2</v>
      </c>
      <c r="F172" s="26" t="s">
        <v>203</v>
      </c>
      <c r="G172" s="26" t="s">
        <v>53</v>
      </c>
      <c r="H172" s="47" t="s">
        <v>142</v>
      </c>
      <c r="I172" s="47">
        <v>31.22</v>
      </c>
      <c r="J172" s="69" t="s">
        <v>225</v>
      </c>
      <c r="K172" s="33"/>
      <c r="L172" s="41"/>
      <c r="M172" s="41"/>
      <c r="N172" s="10"/>
    </row>
    <row r="173" spans="1:14">
      <c r="A173" s="67"/>
      <c r="B173" s="26">
        <v>64</v>
      </c>
      <c r="C173" s="26" t="s">
        <v>205</v>
      </c>
      <c r="D173" s="26" t="s">
        <v>52</v>
      </c>
      <c r="E173" s="26" t="s">
        <v>2</v>
      </c>
      <c r="F173" s="26" t="s">
        <v>203</v>
      </c>
      <c r="G173" s="26" t="s">
        <v>53</v>
      </c>
      <c r="H173" s="47" t="s">
        <v>129</v>
      </c>
      <c r="I173" s="47" t="s">
        <v>129</v>
      </c>
      <c r="J173" s="69" t="s">
        <v>225</v>
      </c>
      <c r="K173" s="33"/>
      <c r="L173" s="39"/>
      <c r="M173" s="39"/>
      <c r="N173" s="10"/>
    </row>
    <row r="174" spans="1:14">
      <c r="A174" s="70"/>
      <c r="B174" s="26">
        <v>66</v>
      </c>
      <c r="C174" s="26" t="s">
        <v>206</v>
      </c>
      <c r="D174" s="26" t="s">
        <v>52</v>
      </c>
      <c r="E174" s="26" t="s">
        <v>2</v>
      </c>
      <c r="F174" s="26" t="s">
        <v>203</v>
      </c>
      <c r="G174" s="26" t="s">
        <v>53</v>
      </c>
      <c r="H174" s="47" t="s">
        <v>129</v>
      </c>
      <c r="I174" s="47">
        <v>49.46</v>
      </c>
      <c r="J174" s="69" t="s">
        <v>225</v>
      </c>
      <c r="K174" s="33"/>
      <c r="L174" s="41"/>
      <c r="M174" s="41"/>
      <c r="N174" s="10"/>
    </row>
    <row r="175" spans="1:14">
      <c r="A175" s="67"/>
      <c r="B175" s="26">
        <v>69</v>
      </c>
      <c r="C175" s="26" t="s">
        <v>209</v>
      </c>
      <c r="D175" s="26" t="s">
        <v>210</v>
      </c>
      <c r="E175" s="26" t="s">
        <v>2</v>
      </c>
      <c r="F175" s="26" t="s">
        <v>208</v>
      </c>
      <c r="G175" s="26" t="s">
        <v>53</v>
      </c>
      <c r="H175" s="47" t="s">
        <v>130</v>
      </c>
      <c r="I175" s="68">
        <v>34.869999999999997</v>
      </c>
      <c r="J175" s="69" t="s">
        <v>225</v>
      </c>
      <c r="K175" s="33"/>
      <c r="L175" s="39"/>
      <c r="M175" s="39"/>
      <c r="N175" s="10"/>
    </row>
    <row r="176" spans="1:14">
      <c r="A176" s="70"/>
      <c r="B176" s="26">
        <v>82</v>
      </c>
      <c r="C176" s="26" t="s">
        <v>222</v>
      </c>
      <c r="D176" s="26" t="s">
        <v>223</v>
      </c>
      <c r="E176" s="26" t="s">
        <v>2</v>
      </c>
      <c r="F176" s="26" t="s">
        <v>224</v>
      </c>
      <c r="G176" s="26" t="s">
        <v>225</v>
      </c>
      <c r="H176" s="47" t="s">
        <v>129</v>
      </c>
      <c r="I176" s="47" t="s">
        <v>129</v>
      </c>
      <c r="J176" s="69" t="s">
        <v>225</v>
      </c>
      <c r="K176" s="33"/>
      <c r="L176" s="41"/>
      <c r="M176" s="41"/>
      <c r="N176" s="10"/>
    </row>
    <row r="177" spans="1:14">
      <c r="A177" s="67"/>
      <c r="B177" s="26">
        <v>88</v>
      </c>
      <c r="C177" s="26" t="s">
        <v>230</v>
      </c>
      <c r="D177" s="26" t="s">
        <v>52</v>
      </c>
      <c r="E177" s="26" t="s">
        <v>8</v>
      </c>
      <c r="F177" s="26" t="s">
        <v>231</v>
      </c>
      <c r="G177" s="26" t="s">
        <v>73</v>
      </c>
      <c r="H177" s="47" t="s">
        <v>129</v>
      </c>
      <c r="I177" s="47" t="s">
        <v>129</v>
      </c>
      <c r="J177" s="69" t="s">
        <v>225</v>
      </c>
      <c r="K177" s="33"/>
      <c r="L177" s="39"/>
      <c r="M177" s="39"/>
      <c r="N177" s="10"/>
    </row>
    <row r="178" spans="1:14">
      <c r="A178" s="70"/>
      <c r="B178" s="26">
        <v>92</v>
      </c>
      <c r="C178" s="26" t="s">
        <v>104</v>
      </c>
      <c r="D178" s="26" t="s">
        <v>52</v>
      </c>
      <c r="E178" s="26" t="s">
        <v>8</v>
      </c>
      <c r="F178" s="26" t="s">
        <v>234</v>
      </c>
      <c r="G178" s="26" t="s">
        <v>80</v>
      </c>
      <c r="H178" s="47" t="s">
        <v>129</v>
      </c>
      <c r="I178" s="47" t="s">
        <v>129</v>
      </c>
      <c r="J178" s="69" t="s">
        <v>225</v>
      </c>
      <c r="K178" s="33"/>
      <c r="L178" s="41"/>
      <c r="M178" s="41"/>
      <c r="N178" s="10"/>
    </row>
    <row r="179" spans="1:14">
      <c r="A179" s="67"/>
      <c r="B179" s="26">
        <v>96</v>
      </c>
      <c r="C179" s="26" t="s">
        <v>238</v>
      </c>
      <c r="D179" s="26" t="s">
        <v>52</v>
      </c>
      <c r="E179" s="26" t="s">
        <v>8</v>
      </c>
      <c r="F179" s="26" t="s">
        <v>234</v>
      </c>
      <c r="G179" s="26" t="s">
        <v>80</v>
      </c>
      <c r="H179" s="68" t="s">
        <v>129</v>
      </c>
      <c r="I179" s="47" t="s">
        <v>129</v>
      </c>
      <c r="J179" s="69" t="s">
        <v>225</v>
      </c>
      <c r="K179" s="33"/>
      <c r="L179" s="39"/>
      <c r="M179" s="39"/>
      <c r="N179" s="10"/>
    </row>
    <row r="180" spans="1:14">
      <c r="A180" s="70"/>
      <c r="B180" s="26">
        <v>100</v>
      </c>
      <c r="C180" s="26" t="s">
        <v>30</v>
      </c>
      <c r="D180" s="26" t="s">
        <v>52</v>
      </c>
      <c r="E180" s="26" t="s">
        <v>2</v>
      </c>
      <c r="F180" s="26" t="s">
        <v>29</v>
      </c>
      <c r="G180" s="26" t="s">
        <v>73</v>
      </c>
      <c r="H180" s="47" t="s">
        <v>130</v>
      </c>
      <c r="I180" s="47">
        <v>30.79</v>
      </c>
      <c r="J180" s="69" t="s">
        <v>225</v>
      </c>
      <c r="K180" s="33"/>
      <c r="L180" s="41"/>
      <c r="M180" s="41"/>
      <c r="N180" s="10"/>
    </row>
    <row r="181" spans="1:14">
      <c r="A181" s="67"/>
      <c r="B181" s="26">
        <v>113</v>
      </c>
      <c r="C181" s="26" t="s">
        <v>99</v>
      </c>
      <c r="D181" s="26" t="s">
        <v>210</v>
      </c>
      <c r="E181" s="26" t="s">
        <v>8</v>
      </c>
      <c r="F181" s="26" t="s">
        <v>41</v>
      </c>
      <c r="G181" s="26" t="s">
        <v>73</v>
      </c>
      <c r="H181" s="47" t="s">
        <v>142</v>
      </c>
      <c r="I181" s="47">
        <v>28.87</v>
      </c>
      <c r="J181" s="69" t="s">
        <v>225</v>
      </c>
      <c r="K181" s="33"/>
      <c r="L181" s="39"/>
      <c r="M181" s="39"/>
      <c r="N181" s="10"/>
    </row>
    <row r="182" spans="1:14">
      <c r="A182" s="70"/>
      <c r="B182" s="26">
        <v>114</v>
      </c>
      <c r="C182" s="26" t="s">
        <v>253</v>
      </c>
      <c r="D182" s="26" t="s">
        <v>52</v>
      </c>
      <c r="E182" s="26" t="s">
        <v>2</v>
      </c>
      <c r="F182" s="26" t="s">
        <v>254</v>
      </c>
      <c r="G182" s="26" t="s">
        <v>80</v>
      </c>
      <c r="H182" s="68" t="s">
        <v>129</v>
      </c>
      <c r="I182" s="47">
        <v>29.08</v>
      </c>
      <c r="J182" s="69" t="s">
        <v>225</v>
      </c>
      <c r="K182" s="33"/>
      <c r="L182" s="41"/>
      <c r="M182" s="41"/>
      <c r="N182" s="10"/>
    </row>
    <row r="183" spans="1:14">
      <c r="A183" s="67"/>
      <c r="B183" s="26">
        <v>116</v>
      </c>
      <c r="C183" s="26" t="s">
        <v>257</v>
      </c>
      <c r="D183" s="26" t="s">
        <v>52</v>
      </c>
      <c r="E183" s="26" t="s">
        <v>8</v>
      </c>
      <c r="F183" s="26" t="s">
        <v>201</v>
      </c>
      <c r="G183" s="26" t="s">
        <v>53</v>
      </c>
      <c r="H183" s="68" t="s">
        <v>129</v>
      </c>
      <c r="I183" s="47">
        <v>72.510000000000005</v>
      </c>
      <c r="J183" s="69" t="s">
        <v>225</v>
      </c>
      <c r="K183" s="33"/>
      <c r="L183" s="39"/>
      <c r="M183" s="39"/>
      <c r="N183" s="10"/>
    </row>
    <row r="184" spans="1:14">
      <c r="A184" s="70"/>
      <c r="B184" s="26">
        <v>117</v>
      </c>
      <c r="C184" s="26" t="s">
        <v>97</v>
      </c>
      <c r="D184" s="26" t="s">
        <v>52</v>
      </c>
      <c r="E184" s="26" t="s">
        <v>8</v>
      </c>
      <c r="F184" s="26" t="s">
        <v>256</v>
      </c>
      <c r="G184" s="26" t="s">
        <v>80</v>
      </c>
      <c r="H184" s="47" t="s">
        <v>129</v>
      </c>
      <c r="I184" s="47" t="s">
        <v>129</v>
      </c>
      <c r="J184" s="69" t="s">
        <v>225</v>
      </c>
      <c r="K184" s="33"/>
      <c r="L184" s="41"/>
      <c r="M184" s="41"/>
      <c r="N184" s="10"/>
    </row>
    <row r="185" spans="1:14">
      <c r="A185" s="67"/>
      <c r="B185" s="26">
        <v>119</v>
      </c>
      <c r="C185" s="26" t="s">
        <v>106</v>
      </c>
      <c r="D185" s="26" t="s">
        <v>52</v>
      </c>
      <c r="E185" s="26" t="s">
        <v>2</v>
      </c>
      <c r="F185" s="26" t="s">
        <v>256</v>
      </c>
      <c r="G185" s="26" t="s">
        <v>80</v>
      </c>
      <c r="H185" s="47" t="s">
        <v>129</v>
      </c>
      <c r="I185" s="68" t="s">
        <v>129</v>
      </c>
      <c r="J185" s="69" t="s">
        <v>225</v>
      </c>
      <c r="K185" s="33"/>
      <c r="L185" s="39"/>
      <c r="M185" s="39"/>
      <c r="N185" s="10"/>
    </row>
    <row r="186" spans="1:14">
      <c r="A186" s="70"/>
      <c r="B186" s="26">
        <v>121</v>
      </c>
      <c r="C186" s="26" t="s">
        <v>260</v>
      </c>
      <c r="D186" s="26" t="s">
        <v>52</v>
      </c>
      <c r="E186" s="26" t="s">
        <v>2</v>
      </c>
      <c r="F186" s="26" t="s">
        <v>256</v>
      </c>
      <c r="G186" s="26" t="s">
        <v>80</v>
      </c>
      <c r="H186" s="47" t="s">
        <v>129</v>
      </c>
      <c r="I186" s="68" t="s">
        <v>129</v>
      </c>
      <c r="J186" s="69" t="s">
        <v>225</v>
      </c>
      <c r="K186" s="33"/>
      <c r="L186" s="41"/>
      <c r="M186" s="41"/>
      <c r="N186" s="10"/>
    </row>
    <row r="187" spans="1:14">
      <c r="A187" s="67"/>
      <c r="B187" s="26">
        <v>123</v>
      </c>
      <c r="C187" s="26" t="s">
        <v>263</v>
      </c>
      <c r="D187" s="26" t="s">
        <v>52</v>
      </c>
      <c r="E187" s="26" t="s">
        <v>2</v>
      </c>
      <c r="F187" s="26" t="s">
        <v>82</v>
      </c>
      <c r="G187" s="26" t="s">
        <v>76</v>
      </c>
      <c r="H187" s="47" t="s">
        <v>129</v>
      </c>
      <c r="I187" s="68" t="s">
        <v>129</v>
      </c>
      <c r="J187" s="69" t="s">
        <v>225</v>
      </c>
      <c r="K187" s="33"/>
      <c r="L187" s="39"/>
      <c r="M187" s="39"/>
      <c r="N187" s="10"/>
    </row>
    <row r="188" spans="1:14">
      <c r="A188" s="70"/>
      <c r="B188" s="26">
        <v>125</v>
      </c>
      <c r="C188" s="26" t="s">
        <v>77</v>
      </c>
      <c r="D188" s="26" t="s">
        <v>52</v>
      </c>
      <c r="E188" s="26" t="s">
        <v>2</v>
      </c>
      <c r="F188" s="26" t="s">
        <v>82</v>
      </c>
      <c r="G188" s="26" t="s">
        <v>76</v>
      </c>
      <c r="H188" s="47" t="s">
        <v>129</v>
      </c>
      <c r="I188" s="68" t="s">
        <v>129</v>
      </c>
      <c r="J188" s="69" t="s">
        <v>225</v>
      </c>
      <c r="K188" s="33"/>
      <c r="L188" s="41"/>
      <c r="M188" s="41"/>
      <c r="N188" s="10"/>
    </row>
    <row r="189" spans="1:14">
      <c r="A189" s="67"/>
      <c r="B189" s="26">
        <v>127</v>
      </c>
      <c r="C189" s="26" t="s">
        <v>266</v>
      </c>
      <c r="D189" s="26" t="s">
        <v>52</v>
      </c>
      <c r="E189" s="26" t="s">
        <v>2</v>
      </c>
      <c r="F189" s="26" t="s">
        <v>82</v>
      </c>
      <c r="G189" s="26" t="s">
        <v>76</v>
      </c>
      <c r="H189" s="47">
        <v>40.06</v>
      </c>
      <c r="I189" s="47" t="s">
        <v>142</v>
      </c>
      <c r="J189" s="69" t="s">
        <v>225</v>
      </c>
      <c r="K189" s="33"/>
      <c r="L189" s="39"/>
      <c r="M189" s="39"/>
      <c r="N189" s="10"/>
    </row>
    <row r="190" spans="1:14">
      <c r="A190" s="70"/>
      <c r="B190" s="26">
        <v>130</v>
      </c>
      <c r="C190" s="26" t="s">
        <v>110</v>
      </c>
      <c r="D190" s="26" t="s">
        <v>52</v>
      </c>
      <c r="E190" s="26" t="s">
        <v>8</v>
      </c>
      <c r="F190" s="26" t="s">
        <v>33</v>
      </c>
      <c r="G190" s="26" t="s">
        <v>80</v>
      </c>
      <c r="H190" s="47" t="s">
        <v>129</v>
      </c>
      <c r="I190" s="47" t="s">
        <v>129</v>
      </c>
      <c r="J190" s="69" t="s">
        <v>225</v>
      </c>
      <c r="K190" s="33"/>
      <c r="L190" s="41"/>
      <c r="M190" s="41"/>
      <c r="N190" s="10"/>
    </row>
    <row r="191" spans="1:14">
      <c r="A191" s="67"/>
      <c r="B191" s="26">
        <v>133</v>
      </c>
      <c r="C191" s="26" t="s">
        <v>91</v>
      </c>
      <c r="D191" s="26" t="s">
        <v>54</v>
      </c>
      <c r="E191" s="26" t="s">
        <v>2</v>
      </c>
      <c r="F191" s="26" t="s">
        <v>244</v>
      </c>
      <c r="G191" s="26" t="s">
        <v>80</v>
      </c>
      <c r="H191" s="68" t="s">
        <v>142</v>
      </c>
      <c r="I191" s="47">
        <v>33.270000000000003</v>
      </c>
      <c r="J191" s="69" t="s">
        <v>225</v>
      </c>
      <c r="K191" s="33"/>
      <c r="L191" s="39"/>
      <c r="M191" s="39"/>
      <c r="N191" s="10"/>
    </row>
    <row r="192" spans="1:14">
      <c r="A192" s="70"/>
      <c r="B192" s="26">
        <v>134</v>
      </c>
      <c r="C192" s="26" t="s">
        <v>271</v>
      </c>
      <c r="D192" s="26" t="s">
        <v>52</v>
      </c>
      <c r="E192" s="26" t="s">
        <v>8</v>
      </c>
      <c r="F192" s="26" t="s">
        <v>33</v>
      </c>
      <c r="G192" s="26" t="s">
        <v>80</v>
      </c>
      <c r="H192" s="47" t="s">
        <v>129</v>
      </c>
      <c r="I192" s="47" t="s">
        <v>129</v>
      </c>
      <c r="J192" s="69" t="s">
        <v>225</v>
      </c>
      <c r="K192" s="33"/>
      <c r="L192" s="41"/>
      <c r="M192" s="41"/>
      <c r="N192" s="10"/>
    </row>
    <row r="193" spans="1:14">
      <c r="A193" s="67"/>
      <c r="B193" s="26">
        <v>135</v>
      </c>
      <c r="C193" s="26" t="s">
        <v>107</v>
      </c>
      <c r="D193" s="26" t="s">
        <v>54</v>
      </c>
      <c r="E193" s="26" t="s">
        <v>2</v>
      </c>
      <c r="F193" s="26" t="s">
        <v>244</v>
      </c>
      <c r="G193" s="26" t="s">
        <v>80</v>
      </c>
      <c r="H193" s="47">
        <v>29.7</v>
      </c>
      <c r="I193" s="47" t="s">
        <v>142</v>
      </c>
      <c r="J193" s="69" t="s">
        <v>225</v>
      </c>
      <c r="K193" s="33"/>
      <c r="L193" s="39"/>
      <c r="M193" s="39"/>
      <c r="N193" s="10"/>
    </row>
    <row r="194" spans="1:14">
      <c r="A194" s="70"/>
      <c r="B194" s="26">
        <v>137</v>
      </c>
      <c r="C194" s="26" t="s">
        <v>85</v>
      </c>
      <c r="D194" s="26" t="s">
        <v>54</v>
      </c>
      <c r="E194" s="26" t="s">
        <v>8</v>
      </c>
      <c r="F194" s="26" t="s">
        <v>273</v>
      </c>
      <c r="G194" s="26" t="s">
        <v>87</v>
      </c>
      <c r="H194" s="47" t="s">
        <v>129</v>
      </c>
      <c r="I194" s="47" t="s">
        <v>129</v>
      </c>
      <c r="J194" s="69" t="s">
        <v>225</v>
      </c>
      <c r="K194" s="33"/>
      <c r="L194" s="41"/>
      <c r="M194" s="41"/>
      <c r="N194" s="10"/>
    </row>
    <row r="195" spans="1:14">
      <c r="A195" s="67"/>
      <c r="B195" s="26">
        <v>139</v>
      </c>
      <c r="C195" s="26" t="s">
        <v>275</v>
      </c>
      <c r="D195" s="26" t="s">
        <v>54</v>
      </c>
      <c r="E195" s="26" t="s">
        <v>8</v>
      </c>
      <c r="F195" s="26" t="s">
        <v>273</v>
      </c>
      <c r="G195" s="26" t="s">
        <v>87</v>
      </c>
      <c r="H195" s="47" t="s">
        <v>129</v>
      </c>
      <c r="I195" s="47" t="s">
        <v>129</v>
      </c>
      <c r="J195" s="69" t="s">
        <v>225</v>
      </c>
      <c r="K195" s="33"/>
      <c r="L195" s="39"/>
      <c r="M195" s="39"/>
      <c r="N195" s="10"/>
    </row>
    <row r="196" spans="1:14">
      <c r="A196" s="70"/>
      <c r="B196" s="26">
        <v>141</v>
      </c>
      <c r="C196" s="26" t="s">
        <v>278</v>
      </c>
      <c r="D196" s="26" t="s">
        <v>54</v>
      </c>
      <c r="E196" s="26" t="s">
        <v>2</v>
      </c>
      <c r="F196" s="26" t="s">
        <v>273</v>
      </c>
      <c r="G196" s="26" t="s">
        <v>87</v>
      </c>
      <c r="H196" s="68" t="s">
        <v>129</v>
      </c>
      <c r="I196" s="47" t="s">
        <v>129</v>
      </c>
      <c r="J196" s="69" t="s">
        <v>225</v>
      </c>
      <c r="K196" s="33"/>
      <c r="L196" s="41"/>
      <c r="M196" s="41"/>
      <c r="N196" s="10"/>
    </row>
    <row r="197" spans="1:14">
      <c r="A197" s="67"/>
      <c r="B197" s="26">
        <v>147</v>
      </c>
      <c r="C197" s="26" t="s">
        <v>282</v>
      </c>
      <c r="D197" s="26" t="s">
        <v>52</v>
      </c>
      <c r="E197" s="26" t="s">
        <v>8</v>
      </c>
      <c r="F197" s="26" t="s">
        <v>35</v>
      </c>
      <c r="G197" s="26" t="s">
        <v>73</v>
      </c>
      <c r="H197" s="47" t="s">
        <v>142</v>
      </c>
      <c r="I197" s="47" t="s">
        <v>142</v>
      </c>
      <c r="J197" s="69" t="s">
        <v>225</v>
      </c>
      <c r="K197" s="33"/>
      <c r="L197" s="39"/>
      <c r="M197" s="39"/>
      <c r="N197" s="10"/>
    </row>
    <row r="198" spans="1:14">
      <c r="A198" s="70"/>
      <c r="B198" s="26">
        <v>153</v>
      </c>
      <c r="C198" s="26" t="s">
        <v>286</v>
      </c>
      <c r="D198" s="26" t="s">
        <v>52</v>
      </c>
      <c r="E198" s="26" t="s">
        <v>2</v>
      </c>
      <c r="F198" s="26" t="s">
        <v>75</v>
      </c>
      <c r="G198" s="26" t="s">
        <v>73</v>
      </c>
      <c r="H198" s="47" t="s">
        <v>129</v>
      </c>
      <c r="I198" s="47" t="s">
        <v>129</v>
      </c>
      <c r="J198" s="69" t="s">
        <v>225</v>
      </c>
      <c r="K198" s="33"/>
      <c r="L198" s="41"/>
      <c r="M198" s="41"/>
      <c r="N198" s="10"/>
    </row>
    <row r="199" spans="1:14">
      <c r="A199" s="67"/>
      <c r="B199" s="26">
        <v>167</v>
      </c>
      <c r="C199" s="26" t="s">
        <v>299</v>
      </c>
      <c r="D199" s="26" t="s">
        <v>52</v>
      </c>
      <c r="E199" s="26" t="s">
        <v>8</v>
      </c>
      <c r="F199" s="26" t="s">
        <v>22</v>
      </c>
      <c r="G199" s="26" t="s">
        <v>80</v>
      </c>
      <c r="H199" s="47" t="s">
        <v>129</v>
      </c>
      <c r="I199" s="47" t="s">
        <v>129</v>
      </c>
      <c r="J199" s="69" t="s">
        <v>225</v>
      </c>
      <c r="K199" s="33"/>
      <c r="L199" s="39"/>
      <c r="M199" s="39"/>
      <c r="N199" s="10"/>
    </row>
    <row r="200" spans="1:14">
      <c r="A200" s="70"/>
      <c r="B200" s="26">
        <v>172</v>
      </c>
      <c r="C200" s="26" t="s">
        <v>304</v>
      </c>
      <c r="D200" s="26" t="s">
        <v>52</v>
      </c>
      <c r="E200" s="26" t="s">
        <v>8</v>
      </c>
      <c r="F200" s="26" t="s">
        <v>298</v>
      </c>
      <c r="G200" s="26" t="s">
        <v>73</v>
      </c>
      <c r="H200" s="47" t="s">
        <v>129</v>
      </c>
      <c r="I200" s="47" t="s">
        <v>129</v>
      </c>
      <c r="J200" s="69" t="s">
        <v>225</v>
      </c>
      <c r="K200" s="33"/>
      <c r="L200" s="41"/>
      <c r="M200" s="41"/>
      <c r="N200" s="10"/>
    </row>
    <row r="201" spans="1:14">
      <c r="A201" s="67"/>
      <c r="B201" s="26">
        <v>175</v>
      </c>
      <c r="C201" s="26" t="s">
        <v>94</v>
      </c>
      <c r="D201" s="26" t="s">
        <v>52</v>
      </c>
      <c r="E201" s="26" t="s">
        <v>2</v>
      </c>
      <c r="F201" s="26" t="s">
        <v>307</v>
      </c>
      <c r="G201" s="26" t="s">
        <v>73</v>
      </c>
      <c r="H201" s="47">
        <v>28.24</v>
      </c>
      <c r="I201" s="68" t="s">
        <v>142</v>
      </c>
      <c r="J201" s="69" t="s">
        <v>225</v>
      </c>
      <c r="K201" s="33"/>
      <c r="L201" s="39"/>
      <c r="M201" s="39"/>
      <c r="N201" s="10"/>
    </row>
    <row r="202" spans="1:14">
      <c r="A202" s="70"/>
      <c r="B202" s="26">
        <v>176</v>
      </c>
      <c r="C202" s="26" t="s">
        <v>308</v>
      </c>
      <c r="D202" s="26" t="s">
        <v>52</v>
      </c>
      <c r="E202" s="26" t="s">
        <v>2</v>
      </c>
      <c r="F202" s="26" t="s">
        <v>306</v>
      </c>
      <c r="G202" s="26" t="s">
        <v>76</v>
      </c>
      <c r="H202" s="47" t="s">
        <v>129</v>
      </c>
      <c r="I202" s="47" t="s">
        <v>129</v>
      </c>
      <c r="J202" s="69" t="s">
        <v>225</v>
      </c>
      <c r="K202" s="33"/>
      <c r="L202" s="41"/>
      <c r="M202" s="41"/>
      <c r="N202" s="10"/>
    </row>
    <row r="203" spans="1:14">
      <c r="A203" s="67"/>
      <c r="B203" s="26">
        <v>181</v>
      </c>
      <c r="C203" s="26" t="s">
        <v>25</v>
      </c>
      <c r="D203" s="26" t="s">
        <v>52</v>
      </c>
      <c r="E203" s="26" t="s">
        <v>8</v>
      </c>
      <c r="F203" s="26" t="s">
        <v>307</v>
      </c>
      <c r="G203" s="26" t="s">
        <v>73</v>
      </c>
      <c r="H203" s="47" t="s">
        <v>129</v>
      </c>
      <c r="I203" s="47" t="s">
        <v>129</v>
      </c>
      <c r="J203" s="69" t="s">
        <v>225</v>
      </c>
      <c r="K203" s="33"/>
      <c r="L203" s="39"/>
      <c r="M203" s="39"/>
      <c r="N203" s="10"/>
    </row>
    <row r="204" spans="1:14">
      <c r="A204" s="70"/>
      <c r="B204" s="26">
        <v>183</v>
      </c>
      <c r="C204" s="26" t="s">
        <v>310</v>
      </c>
      <c r="D204" s="26" t="s">
        <v>52</v>
      </c>
      <c r="E204" s="26" t="s">
        <v>2</v>
      </c>
      <c r="F204" s="26" t="s">
        <v>311</v>
      </c>
      <c r="G204" s="26" t="s">
        <v>8</v>
      </c>
      <c r="H204" s="47" t="s">
        <v>129</v>
      </c>
      <c r="I204" s="47">
        <v>25.68</v>
      </c>
      <c r="J204" s="69" t="s">
        <v>225</v>
      </c>
      <c r="K204" s="33"/>
      <c r="L204" s="41"/>
      <c r="M204" s="41"/>
      <c r="N204" s="10"/>
    </row>
    <row r="205" spans="1:14">
      <c r="A205" s="67"/>
      <c r="B205" s="26">
        <v>185</v>
      </c>
      <c r="C205" s="26" t="s">
        <v>312</v>
      </c>
      <c r="D205" s="26" t="s">
        <v>54</v>
      </c>
      <c r="E205" s="26" t="s">
        <v>2</v>
      </c>
      <c r="F205" s="26" t="s">
        <v>311</v>
      </c>
      <c r="G205" s="26" t="s">
        <v>8</v>
      </c>
      <c r="H205" s="47" t="s">
        <v>129</v>
      </c>
      <c r="I205" s="47" t="s">
        <v>129</v>
      </c>
      <c r="J205" s="69" t="s">
        <v>225</v>
      </c>
      <c r="K205" s="33"/>
      <c r="L205" s="39"/>
      <c r="M205" s="39"/>
      <c r="N205" s="10"/>
    </row>
    <row r="206" spans="1:14">
      <c r="A206" s="70"/>
      <c r="B206" s="26">
        <v>189</v>
      </c>
      <c r="C206" s="26" t="s">
        <v>316</v>
      </c>
      <c r="D206" s="26" t="s">
        <v>52</v>
      </c>
      <c r="E206" s="26" t="s">
        <v>2</v>
      </c>
      <c r="F206" s="26" t="s">
        <v>317</v>
      </c>
      <c r="G206" s="26" t="s">
        <v>80</v>
      </c>
      <c r="H206" s="47" t="s">
        <v>129</v>
      </c>
      <c r="I206" s="68" t="s">
        <v>129</v>
      </c>
      <c r="J206" s="69" t="s">
        <v>225</v>
      </c>
      <c r="K206" s="33"/>
      <c r="L206" s="41"/>
      <c r="M206" s="41"/>
      <c r="N206" s="10"/>
    </row>
    <row r="207" spans="1:14">
      <c r="A207" s="67"/>
      <c r="B207" s="26">
        <v>190</v>
      </c>
      <c r="C207" s="26" t="s">
        <v>83</v>
      </c>
      <c r="D207" s="26" t="s">
        <v>52</v>
      </c>
      <c r="E207" s="26" t="s">
        <v>2</v>
      </c>
      <c r="F207" s="28" t="s">
        <v>86</v>
      </c>
      <c r="G207" s="28" t="s">
        <v>87</v>
      </c>
      <c r="H207" s="47">
        <v>49.14</v>
      </c>
      <c r="I207" s="47" t="s">
        <v>130</v>
      </c>
      <c r="J207" s="69" t="s">
        <v>225</v>
      </c>
      <c r="K207" s="33"/>
      <c r="L207" s="39"/>
      <c r="M207" s="39"/>
      <c r="N207" s="10"/>
    </row>
    <row r="208" spans="1:14">
      <c r="A208" s="70"/>
      <c r="B208" s="26">
        <v>191</v>
      </c>
      <c r="C208" s="26" t="s">
        <v>79</v>
      </c>
      <c r="D208" s="26" t="s">
        <v>52</v>
      </c>
      <c r="E208" s="26" t="s">
        <v>8</v>
      </c>
      <c r="F208" s="26" t="s">
        <v>317</v>
      </c>
      <c r="G208" s="26" t="s">
        <v>80</v>
      </c>
      <c r="H208" s="47" t="s">
        <v>129</v>
      </c>
      <c r="I208" s="47" t="s">
        <v>129</v>
      </c>
      <c r="J208" s="69" t="s">
        <v>225</v>
      </c>
      <c r="K208" s="33"/>
      <c r="L208" s="41"/>
      <c r="M208" s="41"/>
      <c r="N208" s="10"/>
    </row>
    <row r="209" spans="1:14">
      <c r="A209" s="67"/>
      <c r="B209" s="26">
        <v>193</v>
      </c>
      <c r="C209" s="26" t="s">
        <v>319</v>
      </c>
      <c r="D209" s="26" t="s">
        <v>52</v>
      </c>
      <c r="E209" s="26" t="s">
        <v>8</v>
      </c>
      <c r="F209" s="26" t="s">
        <v>317</v>
      </c>
      <c r="G209" s="26" t="s">
        <v>80</v>
      </c>
      <c r="H209" s="47" t="s">
        <v>129</v>
      </c>
      <c r="I209" s="47" t="s">
        <v>129</v>
      </c>
      <c r="J209" s="69" t="s">
        <v>225</v>
      </c>
      <c r="K209" s="33"/>
      <c r="L209" s="39"/>
      <c r="M209" s="39"/>
      <c r="N209" s="10"/>
    </row>
    <row r="210" spans="1:14">
      <c r="A210" s="70"/>
      <c r="B210" s="26">
        <v>194</v>
      </c>
      <c r="C210" s="26" t="s">
        <v>320</v>
      </c>
      <c r="D210" s="26" t="s">
        <v>54</v>
      </c>
      <c r="E210" s="26" t="s">
        <v>8</v>
      </c>
      <c r="F210" s="26" t="s">
        <v>86</v>
      </c>
      <c r="G210" s="26" t="s">
        <v>87</v>
      </c>
      <c r="H210" s="47" t="s">
        <v>129</v>
      </c>
      <c r="I210" s="47">
        <v>97.23</v>
      </c>
      <c r="J210" s="69" t="s">
        <v>225</v>
      </c>
      <c r="K210" s="33"/>
      <c r="L210" s="41"/>
      <c r="M210" s="41"/>
      <c r="N210" s="10"/>
    </row>
    <row r="211" spans="1:14">
      <c r="A211" s="67"/>
      <c r="B211" s="26">
        <v>198</v>
      </c>
      <c r="C211" s="26" t="s">
        <v>98</v>
      </c>
      <c r="D211" s="26" t="s">
        <v>54</v>
      </c>
      <c r="E211" s="26" t="s">
        <v>2</v>
      </c>
      <c r="F211" s="26" t="s">
        <v>96</v>
      </c>
      <c r="G211" s="26" t="s">
        <v>80</v>
      </c>
      <c r="H211" s="47" t="s">
        <v>129</v>
      </c>
      <c r="I211" s="47" t="s">
        <v>129</v>
      </c>
      <c r="J211" s="69" t="s">
        <v>225</v>
      </c>
      <c r="K211" s="33"/>
      <c r="L211" s="39"/>
      <c r="M211" s="39"/>
      <c r="N211" s="10"/>
    </row>
    <row r="212" spans="1:14">
      <c r="A212" s="70"/>
      <c r="B212" s="26">
        <v>199</v>
      </c>
      <c r="C212" s="26" t="s">
        <v>43</v>
      </c>
      <c r="D212" s="26" t="s">
        <v>54</v>
      </c>
      <c r="E212" s="26" t="s">
        <v>2</v>
      </c>
      <c r="F212" s="26" t="s">
        <v>323</v>
      </c>
      <c r="G212" s="26" t="s">
        <v>76</v>
      </c>
      <c r="H212" s="47" t="s">
        <v>129</v>
      </c>
      <c r="I212" s="47" t="s">
        <v>129</v>
      </c>
      <c r="J212" s="69" t="s">
        <v>225</v>
      </c>
      <c r="K212" s="33"/>
      <c r="L212" s="41"/>
      <c r="M212" s="41"/>
      <c r="N212" s="10"/>
    </row>
    <row r="213" spans="1:14">
      <c r="A213" s="67"/>
      <c r="B213" s="26">
        <v>202</v>
      </c>
      <c r="C213" s="26" t="s">
        <v>326</v>
      </c>
      <c r="D213" s="26" t="s">
        <v>54</v>
      </c>
      <c r="E213" s="26" t="s">
        <v>2</v>
      </c>
      <c r="F213" s="26" t="s">
        <v>96</v>
      </c>
      <c r="G213" s="26" t="s">
        <v>80</v>
      </c>
      <c r="H213" s="68">
        <v>57.67</v>
      </c>
      <c r="I213" s="47" t="s">
        <v>129</v>
      </c>
      <c r="J213" s="69" t="s">
        <v>225</v>
      </c>
      <c r="K213" s="33"/>
      <c r="L213" s="39"/>
      <c r="M213" s="39"/>
      <c r="N213" s="10"/>
    </row>
    <row r="214" spans="1:14">
      <c r="A214" s="70"/>
      <c r="B214" s="26">
        <v>203</v>
      </c>
      <c r="C214" s="26" t="s">
        <v>327</v>
      </c>
      <c r="D214" s="26" t="s">
        <v>54</v>
      </c>
      <c r="E214" s="26" t="s">
        <v>8</v>
      </c>
      <c r="F214" s="26" t="s">
        <v>323</v>
      </c>
      <c r="G214" s="26" t="s">
        <v>76</v>
      </c>
      <c r="H214" s="68" t="s">
        <v>129</v>
      </c>
      <c r="I214" s="47" t="s">
        <v>129</v>
      </c>
      <c r="J214" s="69" t="s">
        <v>225</v>
      </c>
      <c r="K214" s="33"/>
      <c r="L214" s="41"/>
      <c r="M214" s="41"/>
      <c r="N214" s="10"/>
    </row>
    <row r="215" spans="1:14">
      <c r="A215" s="67"/>
      <c r="B215" s="26">
        <v>207</v>
      </c>
      <c r="C215" s="26" t="s">
        <v>112</v>
      </c>
      <c r="D215" s="26" t="s">
        <v>54</v>
      </c>
      <c r="E215" s="26" t="s">
        <v>8</v>
      </c>
      <c r="F215" s="26" t="s">
        <v>40</v>
      </c>
      <c r="G215" s="26" t="s">
        <v>76</v>
      </c>
      <c r="H215" s="47" t="s">
        <v>142</v>
      </c>
      <c r="I215" s="47">
        <v>30.45</v>
      </c>
      <c r="J215" s="69" t="s">
        <v>225</v>
      </c>
      <c r="K215" s="33"/>
      <c r="L215" s="39"/>
      <c r="M215" s="39"/>
      <c r="N215" s="10"/>
    </row>
    <row r="216" spans="1:14">
      <c r="A216" s="70"/>
      <c r="B216" s="26">
        <v>208</v>
      </c>
      <c r="C216" s="26" t="s">
        <v>331</v>
      </c>
      <c r="D216" s="26" t="s">
        <v>52</v>
      </c>
      <c r="E216" s="26" t="s">
        <v>8</v>
      </c>
      <c r="F216" s="26" t="s">
        <v>254</v>
      </c>
      <c r="G216" s="26" t="s">
        <v>80</v>
      </c>
      <c r="H216" s="47" t="s">
        <v>129</v>
      </c>
      <c r="I216" s="47" t="s">
        <v>129</v>
      </c>
      <c r="J216" s="69" t="s">
        <v>225</v>
      </c>
      <c r="K216" s="33"/>
      <c r="L216" s="41"/>
      <c r="M216" s="41"/>
      <c r="N216" s="10"/>
    </row>
    <row r="217" spans="1:14">
      <c r="A217" s="67"/>
      <c r="B217" s="26">
        <v>209</v>
      </c>
      <c r="C217" s="26" t="s">
        <v>332</v>
      </c>
      <c r="D217" s="26" t="s">
        <v>52</v>
      </c>
      <c r="E217" s="26" t="s">
        <v>2</v>
      </c>
      <c r="F217" s="26" t="s">
        <v>40</v>
      </c>
      <c r="G217" s="26" t="s">
        <v>76</v>
      </c>
      <c r="H217" s="47">
        <v>28.67</v>
      </c>
      <c r="I217" s="47" t="s">
        <v>142</v>
      </c>
      <c r="J217" s="69" t="s">
        <v>225</v>
      </c>
      <c r="K217" s="33"/>
      <c r="L217" s="39"/>
      <c r="M217" s="39"/>
      <c r="N217" s="10"/>
    </row>
    <row r="218" spans="1:14">
      <c r="A218" s="70"/>
      <c r="B218" s="26">
        <v>211</v>
      </c>
      <c r="C218" s="26" t="s">
        <v>334</v>
      </c>
      <c r="D218" s="26" t="s">
        <v>52</v>
      </c>
      <c r="E218" s="26" t="s">
        <v>2</v>
      </c>
      <c r="F218" s="26" t="s">
        <v>335</v>
      </c>
      <c r="G218" s="26" t="s">
        <v>73</v>
      </c>
      <c r="H218" s="68" t="s">
        <v>129</v>
      </c>
      <c r="I218" s="47" t="s">
        <v>129</v>
      </c>
      <c r="J218" s="69" t="s">
        <v>225</v>
      </c>
      <c r="K218" s="33"/>
      <c r="L218" s="41"/>
      <c r="M218" s="41"/>
      <c r="N218" s="10"/>
    </row>
    <row r="219" spans="1:14">
      <c r="A219" s="67"/>
      <c r="B219" s="26">
        <v>213</v>
      </c>
      <c r="C219" s="26" t="s">
        <v>337</v>
      </c>
      <c r="D219" s="26" t="s">
        <v>52</v>
      </c>
      <c r="E219" s="26" t="s">
        <v>2</v>
      </c>
      <c r="F219" s="26" t="s">
        <v>109</v>
      </c>
      <c r="G219" s="26" t="s">
        <v>76</v>
      </c>
      <c r="H219" s="47" t="s">
        <v>129</v>
      </c>
      <c r="I219" s="47" t="s">
        <v>129</v>
      </c>
      <c r="J219" s="69" t="s">
        <v>225</v>
      </c>
      <c r="K219" s="33"/>
      <c r="L219" s="39"/>
      <c r="M219" s="39"/>
      <c r="N219" s="10"/>
    </row>
    <row r="220" spans="1:14">
      <c r="A220" s="70"/>
      <c r="B220" s="26">
        <v>214</v>
      </c>
      <c r="C220" s="26" t="s">
        <v>10</v>
      </c>
      <c r="D220" s="26" t="s">
        <v>52</v>
      </c>
      <c r="E220" s="26" t="s">
        <v>2</v>
      </c>
      <c r="F220" s="26" t="s">
        <v>197</v>
      </c>
      <c r="G220" s="26" t="s">
        <v>53</v>
      </c>
      <c r="H220" s="47">
        <v>44.32</v>
      </c>
      <c r="I220" s="47" t="s">
        <v>129</v>
      </c>
      <c r="J220" s="69" t="s">
        <v>225</v>
      </c>
      <c r="K220" s="33"/>
      <c r="L220" s="41"/>
      <c r="M220" s="41"/>
      <c r="N220" s="10"/>
    </row>
    <row r="221" spans="1:14" ht="17" thickBot="1">
      <c r="A221" s="72"/>
      <c r="B221" s="73">
        <v>215</v>
      </c>
      <c r="C221" s="73" t="s">
        <v>338</v>
      </c>
      <c r="D221" s="73" t="s">
        <v>52</v>
      </c>
      <c r="E221" s="73" t="s">
        <v>2</v>
      </c>
      <c r="F221" s="73" t="s">
        <v>109</v>
      </c>
      <c r="G221" s="73" t="s">
        <v>76</v>
      </c>
      <c r="H221" s="74" t="s">
        <v>129</v>
      </c>
      <c r="I221" s="74" t="s">
        <v>129</v>
      </c>
      <c r="J221" s="75" t="s">
        <v>225</v>
      </c>
      <c r="K221" s="33"/>
      <c r="L221" s="39"/>
      <c r="M221" s="39"/>
      <c r="N221" s="10"/>
    </row>
    <row r="222" spans="1:14">
      <c r="C222" s="6"/>
      <c r="D222" s="6"/>
      <c r="F222" s="6"/>
      <c r="G222" s="6"/>
      <c r="H222" s="6"/>
      <c r="I222" s="6"/>
      <c r="J222" s="6"/>
      <c r="K222" s="33"/>
    </row>
    <row r="223" spans="1:14">
      <c r="C223" s="6"/>
      <c r="D223" s="6"/>
      <c r="F223" s="6"/>
      <c r="G223" s="6"/>
      <c r="H223" s="6"/>
      <c r="I223" s="6"/>
      <c r="J223" s="6"/>
      <c r="K223" s="33"/>
    </row>
    <row r="224" spans="1:14">
      <c r="C224" s="6"/>
      <c r="D224" s="6"/>
      <c r="F224" s="6"/>
      <c r="G224" s="6"/>
      <c r="H224" s="6"/>
      <c r="I224" s="6"/>
      <c r="J224" s="6"/>
      <c r="K224" s="33"/>
      <c r="L224" s="29"/>
    </row>
    <row r="225" spans="3:11">
      <c r="C225" s="6"/>
      <c r="D225" s="6"/>
      <c r="F225" s="6"/>
      <c r="G225" s="6"/>
      <c r="H225" s="6"/>
      <c r="I225" s="6"/>
      <c r="J225" s="6"/>
      <c r="K225" s="33"/>
    </row>
    <row r="226" spans="3:11">
      <c r="C226" s="6"/>
      <c r="D226" s="6"/>
      <c r="F226" s="6"/>
      <c r="G226" s="6"/>
      <c r="H226" s="6"/>
      <c r="I226" s="6"/>
      <c r="J226" s="6"/>
    </row>
    <row r="227" spans="3:11">
      <c r="C227" s="6"/>
      <c r="D227" s="6"/>
      <c r="F227" s="6"/>
      <c r="G227" s="6"/>
      <c r="H227" s="6"/>
      <c r="I227" s="6"/>
      <c r="J227" s="6"/>
    </row>
    <row r="228" spans="3:11">
      <c r="C228" s="6"/>
      <c r="D228" s="6"/>
      <c r="F228" s="6"/>
      <c r="G228" s="6"/>
      <c r="H228" s="6"/>
      <c r="I228" s="6"/>
      <c r="J228" s="6"/>
    </row>
    <row r="229" spans="3:11">
      <c r="C229" s="6"/>
      <c r="D229" s="6"/>
      <c r="F229" s="6"/>
      <c r="G229" s="6"/>
      <c r="H229" s="6"/>
      <c r="I229" s="6"/>
      <c r="J229" s="6"/>
    </row>
    <row r="230" spans="3:11">
      <c r="C230" s="6"/>
      <c r="D230" s="6"/>
      <c r="F230" s="6"/>
      <c r="G230" s="6"/>
      <c r="H230" s="6"/>
      <c r="I230" s="6"/>
      <c r="J230" s="6"/>
    </row>
    <row r="231" spans="3:11">
      <c r="C231" s="6"/>
      <c r="D231" s="6"/>
      <c r="F231" s="6"/>
      <c r="G231" s="6"/>
      <c r="H231" s="6"/>
      <c r="I231" s="6"/>
      <c r="J231" s="6"/>
    </row>
    <row r="232" spans="3:11">
      <c r="C232" s="6"/>
      <c r="D232" s="6"/>
      <c r="F232" s="6"/>
      <c r="G232" s="6"/>
      <c r="H232" s="6"/>
      <c r="I232" s="6"/>
      <c r="J232" s="6"/>
    </row>
    <row r="233" spans="3:11">
      <c r="C233" s="6"/>
      <c r="D233" s="6"/>
      <c r="F233" s="6"/>
      <c r="G233" s="6"/>
      <c r="H233" s="6"/>
      <c r="I233" s="6"/>
      <c r="J233" s="6"/>
    </row>
  </sheetData>
  <mergeCells count="4">
    <mergeCell ref="B1:G1"/>
    <mergeCell ref="B2:G2"/>
    <mergeCell ref="B3:G3"/>
    <mergeCell ref="B4:G4"/>
  </mergeCells>
  <pageMargins left="0.74803149606299213" right="0.74803149606299213" top="0.98425196850393704" bottom="0.98425196850393704" header="0.51181102362204722" footer="0.51181102362204722"/>
  <pageSetup paperSize="9" scale="74" fitToHeight="20" orientation="landscape"/>
  <headerFooter alignWithMargins="0"/>
  <rowBreaks count="1" manualBreakCount="1">
    <brk id="126" max="12" man="1"/>
  </rowBreaks>
  <drawing r:id="rId1"/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233"/>
  <sheetViews>
    <sheetView tabSelected="1" view="pageBreakPreview" zoomScale="115" zoomScaleSheetLayoutView="115" workbookViewId="0">
      <selection activeCell="F17" sqref="F17"/>
    </sheetView>
  </sheetViews>
  <sheetFormatPr baseColWidth="10" defaultColWidth="11.33203125" defaultRowHeight="16" x14ac:dyDescent="0"/>
  <cols>
    <col min="1" max="1" width="11.33203125" style="6"/>
    <col min="2" max="2" width="13.33203125" style="6" customWidth="1"/>
    <col min="3" max="3" width="20.83203125" style="8" bestFit="1" customWidth="1"/>
    <col min="4" max="4" width="13.33203125" style="9" customWidth="1"/>
    <col min="5" max="5" width="13.33203125" style="6" customWidth="1"/>
    <col min="6" max="6" width="37.1640625" style="10" bestFit="1" customWidth="1"/>
    <col min="7" max="8" width="13.33203125" style="10" customWidth="1"/>
    <col min="9" max="9" width="16.6640625" style="6" bestFit="1" customWidth="1"/>
    <col min="10" max="10" width="19.83203125" style="12" customWidth="1"/>
    <col min="11" max="13" width="14.6640625" style="7" customWidth="1"/>
    <col min="14" max="14" width="12.6640625" style="35" customWidth="1"/>
    <col min="15" max="15" width="13.1640625" style="35" customWidth="1"/>
    <col min="16" max="19" width="11.33203125" style="6"/>
    <col min="20" max="20" width="15.33203125" style="6" bestFit="1" customWidth="1"/>
    <col min="21" max="16384" width="11.33203125" style="6"/>
  </cols>
  <sheetData>
    <row r="1" spans="1:20" ht="18">
      <c r="B1" s="76" t="s">
        <v>341</v>
      </c>
      <c r="C1" s="77"/>
      <c r="D1" s="76"/>
      <c r="E1" s="76"/>
      <c r="F1" s="76"/>
      <c r="G1" s="76"/>
      <c r="H1" s="76"/>
      <c r="I1" s="76"/>
      <c r="J1" s="76"/>
      <c r="K1" s="13"/>
    </row>
    <row r="2" spans="1:20" ht="17">
      <c r="B2" s="78" t="s">
        <v>135</v>
      </c>
      <c r="C2" s="79"/>
      <c r="D2" s="78"/>
      <c r="E2" s="78"/>
      <c r="F2" s="78"/>
      <c r="G2" s="78"/>
      <c r="H2" s="78"/>
      <c r="I2" s="78"/>
      <c r="J2" s="78"/>
      <c r="K2" s="13"/>
    </row>
    <row r="3" spans="1:20">
      <c r="B3" s="80"/>
      <c r="C3" s="81"/>
      <c r="D3" s="80"/>
      <c r="E3" s="80"/>
      <c r="F3" s="80"/>
      <c r="G3" s="80"/>
      <c r="H3" s="80"/>
      <c r="I3" s="80"/>
      <c r="J3" s="80"/>
      <c r="K3" s="13"/>
    </row>
    <row r="4" spans="1:20" s="1" customFormat="1" ht="24.75" customHeight="1" thickBot="1">
      <c r="B4" s="82"/>
      <c r="C4" s="83"/>
      <c r="D4" s="82"/>
      <c r="E4" s="82"/>
      <c r="F4" s="82"/>
      <c r="G4" s="82"/>
      <c r="H4" s="82"/>
      <c r="I4" s="82"/>
      <c r="J4" s="82"/>
      <c r="K4" s="14"/>
      <c r="L4" s="2"/>
      <c r="M4" s="2"/>
      <c r="N4" s="36"/>
      <c r="O4" s="36"/>
    </row>
    <row r="5" spans="1:20" s="1" customFormat="1" ht="30" customHeight="1" thickBot="1">
      <c r="A5" s="20" t="s">
        <v>131</v>
      </c>
      <c r="B5" s="20" t="s">
        <v>51</v>
      </c>
      <c r="C5" s="21" t="s">
        <v>45</v>
      </c>
      <c r="D5" s="22" t="s">
        <v>1</v>
      </c>
      <c r="E5" s="22" t="s">
        <v>0</v>
      </c>
      <c r="F5" s="22" t="s">
        <v>46</v>
      </c>
      <c r="G5" s="22" t="s">
        <v>47</v>
      </c>
      <c r="H5" s="22" t="s">
        <v>48</v>
      </c>
      <c r="I5" s="22" t="s">
        <v>49</v>
      </c>
      <c r="J5" s="23" t="s">
        <v>50</v>
      </c>
      <c r="K5" s="24" t="s">
        <v>136</v>
      </c>
      <c r="L5" s="24" t="s">
        <v>137</v>
      </c>
      <c r="M5" s="25" t="s">
        <v>116</v>
      </c>
      <c r="N5" s="36"/>
      <c r="O5" s="36"/>
    </row>
    <row r="6" spans="1:20" hidden="1">
      <c r="B6" s="15" t="s">
        <v>117</v>
      </c>
      <c r="C6" s="16" t="s">
        <v>118</v>
      </c>
      <c r="D6" s="17" t="s">
        <v>119</v>
      </c>
      <c r="E6" s="15" t="s">
        <v>120</v>
      </c>
      <c r="F6" s="18" t="s">
        <v>121</v>
      </c>
      <c r="G6" s="18" t="s">
        <v>122</v>
      </c>
      <c r="H6" s="18" t="s">
        <v>123</v>
      </c>
      <c r="I6" s="15" t="s">
        <v>124</v>
      </c>
      <c r="J6" s="19" t="s">
        <v>125</v>
      </c>
      <c r="K6" s="11" t="s">
        <v>126</v>
      </c>
      <c r="L6" s="11" t="s">
        <v>127</v>
      </c>
      <c r="M6" s="11" t="s">
        <v>128</v>
      </c>
    </row>
    <row r="7" spans="1:20" s="1" customFormat="1" ht="14.25" customHeight="1">
      <c r="A7" s="37">
        <v>1</v>
      </c>
      <c r="B7" s="26">
        <v>46</v>
      </c>
      <c r="C7" s="26" t="s">
        <v>191</v>
      </c>
      <c r="D7" s="26" t="s">
        <v>52</v>
      </c>
      <c r="E7" s="26" t="s">
        <v>2</v>
      </c>
      <c r="F7" s="26" t="s">
        <v>16</v>
      </c>
      <c r="G7" s="26" t="s">
        <v>53</v>
      </c>
      <c r="H7" s="26" t="s">
        <v>3</v>
      </c>
      <c r="I7" s="26" t="s">
        <v>3</v>
      </c>
      <c r="J7" s="26" t="s">
        <v>3</v>
      </c>
      <c r="K7" s="42">
        <v>18.190000000000001</v>
      </c>
      <c r="L7" s="42">
        <v>18.260000000000002</v>
      </c>
      <c r="M7" s="47">
        <v>36.450000000000003</v>
      </c>
      <c r="N7" s="33"/>
      <c r="O7" s="39"/>
      <c r="P7" s="39"/>
      <c r="Q7" s="40"/>
      <c r="R7" s="34"/>
      <c r="T7" s="50"/>
    </row>
    <row r="8" spans="1:20" s="3" customFormat="1" ht="14.25" customHeight="1">
      <c r="A8" s="38">
        <v>2</v>
      </c>
      <c r="B8" s="26">
        <v>73</v>
      </c>
      <c r="C8" s="26" t="s">
        <v>63</v>
      </c>
      <c r="D8" s="26" t="s">
        <v>52</v>
      </c>
      <c r="E8" s="26" t="s">
        <v>2</v>
      </c>
      <c r="F8" s="26" t="s">
        <v>208</v>
      </c>
      <c r="G8" s="26" t="s">
        <v>53</v>
      </c>
      <c r="H8" s="26" t="s">
        <v>3</v>
      </c>
      <c r="I8" s="26" t="s">
        <v>3</v>
      </c>
      <c r="J8" s="26" t="s">
        <v>3</v>
      </c>
      <c r="K8" s="42">
        <v>19.23</v>
      </c>
      <c r="L8" s="42">
        <v>19.329999999999998</v>
      </c>
      <c r="M8" s="47">
        <v>38.56</v>
      </c>
      <c r="N8" s="33"/>
      <c r="O8" s="41"/>
      <c r="P8" s="41"/>
      <c r="Q8" s="40"/>
    </row>
    <row r="9" spans="1:20" s="1" customFormat="1" ht="15.75" customHeight="1">
      <c r="A9" s="37">
        <v>3</v>
      </c>
      <c r="B9" s="26">
        <v>32</v>
      </c>
      <c r="C9" s="26" t="s">
        <v>31</v>
      </c>
      <c r="D9" s="26" t="s">
        <v>52</v>
      </c>
      <c r="E9" s="26" t="s">
        <v>2</v>
      </c>
      <c r="F9" s="26" t="s">
        <v>177</v>
      </c>
      <c r="G9" s="26" t="s">
        <v>53</v>
      </c>
      <c r="H9" s="26" t="s">
        <v>3</v>
      </c>
      <c r="I9" s="26" t="s">
        <v>4</v>
      </c>
      <c r="J9" s="26" t="s">
        <v>3</v>
      </c>
      <c r="K9" s="42">
        <v>19.829999999999998</v>
      </c>
      <c r="L9" s="42">
        <v>19.28</v>
      </c>
      <c r="M9" s="47">
        <v>39.11</v>
      </c>
      <c r="N9" s="33"/>
      <c r="O9" s="39"/>
      <c r="P9" s="39"/>
      <c r="Q9" s="40"/>
    </row>
    <row r="10" spans="1:20" s="4" customFormat="1" ht="18" customHeight="1">
      <c r="A10" s="38">
        <v>4</v>
      </c>
      <c r="B10" s="26">
        <v>3</v>
      </c>
      <c r="C10" s="26" t="s">
        <v>71</v>
      </c>
      <c r="D10" s="26" t="s">
        <v>52</v>
      </c>
      <c r="E10" s="26" t="s">
        <v>2</v>
      </c>
      <c r="F10" s="26" t="s">
        <v>153</v>
      </c>
      <c r="G10" s="26" t="s">
        <v>53</v>
      </c>
      <c r="H10" s="26" t="s">
        <v>3</v>
      </c>
      <c r="I10" s="26" t="s">
        <v>3</v>
      </c>
      <c r="J10" s="26" t="s">
        <v>3</v>
      </c>
      <c r="K10" s="42">
        <v>20.27</v>
      </c>
      <c r="L10" s="42">
        <v>20.22</v>
      </c>
      <c r="M10" s="47">
        <v>40.489999999999995</v>
      </c>
      <c r="N10" s="33"/>
      <c r="O10" s="41"/>
      <c r="P10" s="41"/>
      <c r="Q10" s="40"/>
    </row>
    <row r="11" spans="1:20" s="4" customFormat="1" ht="19.5" customHeight="1">
      <c r="A11" s="37">
        <v>5</v>
      </c>
      <c r="B11" s="26">
        <v>51</v>
      </c>
      <c r="C11" s="26" t="s">
        <v>13</v>
      </c>
      <c r="D11" s="26" t="s">
        <v>52</v>
      </c>
      <c r="E11" s="26" t="s">
        <v>2</v>
      </c>
      <c r="F11" s="26" t="s">
        <v>190</v>
      </c>
      <c r="G11" s="26" t="s">
        <v>53</v>
      </c>
      <c r="H11" s="26" t="s">
        <v>3</v>
      </c>
      <c r="I11" s="26" t="s">
        <v>3</v>
      </c>
      <c r="J11" s="26" t="s">
        <v>3</v>
      </c>
      <c r="K11" s="42">
        <v>20.75</v>
      </c>
      <c r="L11" s="42">
        <v>19.98</v>
      </c>
      <c r="M11" s="47">
        <v>40.730000000000004</v>
      </c>
      <c r="N11" s="33"/>
      <c r="O11" s="39"/>
      <c r="P11" s="39"/>
      <c r="Q11" s="40"/>
    </row>
    <row r="12" spans="1:20" s="4" customFormat="1" ht="16.5" customHeight="1">
      <c r="A12" s="38">
        <v>6</v>
      </c>
      <c r="B12" s="26">
        <v>61</v>
      </c>
      <c r="C12" s="26" t="s">
        <v>108</v>
      </c>
      <c r="D12" s="26" t="s">
        <v>52</v>
      </c>
      <c r="E12" s="26" t="s">
        <v>2</v>
      </c>
      <c r="F12" s="26" t="s">
        <v>15</v>
      </c>
      <c r="G12" s="26" t="s">
        <v>53</v>
      </c>
      <c r="H12" s="26" t="s">
        <v>3</v>
      </c>
      <c r="I12" s="26" t="s">
        <v>3</v>
      </c>
      <c r="J12" s="26" t="s">
        <v>3</v>
      </c>
      <c r="K12" s="42">
        <v>20.88</v>
      </c>
      <c r="L12" s="42">
        <v>20.76</v>
      </c>
      <c r="M12" s="47">
        <v>41.64</v>
      </c>
      <c r="N12" s="33"/>
      <c r="O12" s="41"/>
      <c r="P12" s="41"/>
      <c r="Q12" s="40"/>
    </row>
    <row r="13" spans="1:20" s="4" customFormat="1" ht="17.25" customHeight="1">
      <c r="A13" s="37">
        <v>7</v>
      </c>
      <c r="B13" s="26">
        <v>59</v>
      </c>
      <c r="C13" s="26" t="s">
        <v>65</v>
      </c>
      <c r="D13" s="26" t="s">
        <v>52</v>
      </c>
      <c r="E13" s="26" t="s">
        <v>2</v>
      </c>
      <c r="F13" s="26" t="s">
        <v>15</v>
      </c>
      <c r="G13" s="26" t="s">
        <v>53</v>
      </c>
      <c r="H13" s="26" t="s">
        <v>3</v>
      </c>
      <c r="I13" s="26" t="s">
        <v>3</v>
      </c>
      <c r="J13" s="26" t="s">
        <v>3</v>
      </c>
      <c r="K13" s="42">
        <v>21.12</v>
      </c>
      <c r="L13" s="42">
        <v>20.78</v>
      </c>
      <c r="M13" s="47">
        <v>41.900000000000006</v>
      </c>
      <c r="N13" s="33"/>
      <c r="O13" s="39"/>
      <c r="P13" s="39"/>
      <c r="Q13" s="40"/>
    </row>
    <row r="14" spans="1:20" s="4" customFormat="1" ht="18.75" customHeight="1">
      <c r="A14" s="38">
        <v>8</v>
      </c>
      <c r="B14" s="26">
        <v>21</v>
      </c>
      <c r="C14" s="26" t="s">
        <v>60</v>
      </c>
      <c r="D14" s="26" t="s">
        <v>52</v>
      </c>
      <c r="E14" s="26" t="s">
        <v>2</v>
      </c>
      <c r="F14" s="26" t="s">
        <v>167</v>
      </c>
      <c r="G14" s="26" t="s">
        <v>53</v>
      </c>
      <c r="H14" s="26" t="s">
        <v>3</v>
      </c>
      <c r="I14" s="26" t="s">
        <v>4</v>
      </c>
      <c r="J14" s="26" t="s">
        <v>3</v>
      </c>
      <c r="K14" s="42">
        <v>20.440000000000001</v>
      </c>
      <c r="L14" s="42">
        <v>21.51</v>
      </c>
      <c r="M14" s="47">
        <v>41.95</v>
      </c>
      <c r="N14" s="33"/>
      <c r="O14" s="41"/>
      <c r="P14" s="41"/>
      <c r="Q14" s="40"/>
    </row>
    <row r="15" spans="1:20" s="4" customFormat="1" ht="14.25" customHeight="1">
      <c r="A15" s="37">
        <v>9</v>
      </c>
      <c r="B15" s="26">
        <v>23</v>
      </c>
      <c r="C15" s="26" t="s">
        <v>170</v>
      </c>
      <c r="D15" s="26" t="s">
        <v>52</v>
      </c>
      <c r="E15" s="26" t="s">
        <v>8</v>
      </c>
      <c r="F15" s="26" t="s">
        <v>171</v>
      </c>
      <c r="G15" s="26" t="s">
        <v>53</v>
      </c>
      <c r="H15" s="26" t="s">
        <v>3</v>
      </c>
      <c r="I15" s="26" t="s">
        <v>4</v>
      </c>
      <c r="J15" s="26" t="s">
        <v>3</v>
      </c>
      <c r="K15" s="42">
        <v>20.7</v>
      </c>
      <c r="L15" s="42">
        <v>21.26</v>
      </c>
      <c r="M15" s="47">
        <v>41.96</v>
      </c>
      <c r="N15" s="33"/>
      <c r="O15" s="39"/>
      <c r="P15" s="39"/>
      <c r="Q15" s="40"/>
    </row>
    <row r="16" spans="1:20" s="4" customFormat="1" ht="20.25" customHeight="1">
      <c r="A16" s="38">
        <v>10</v>
      </c>
      <c r="B16" s="26">
        <v>48</v>
      </c>
      <c r="C16" s="26" t="s">
        <v>193</v>
      </c>
      <c r="D16" s="26" t="s">
        <v>52</v>
      </c>
      <c r="E16" s="26" t="s">
        <v>8</v>
      </c>
      <c r="F16" s="26" t="s">
        <v>16</v>
      </c>
      <c r="G16" s="26" t="s">
        <v>53</v>
      </c>
      <c r="H16" s="26" t="s">
        <v>3</v>
      </c>
      <c r="I16" s="26" t="s">
        <v>3</v>
      </c>
      <c r="J16" s="26" t="s">
        <v>3</v>
      </c>
      <c r="K16" s="42">
        <v>21.54</v>
      </c>
      <c r="L16" s="42">
        <v>20.98</v>
      </c>
      <c r="M16" s="47">
        <v>42.519999999999996</v>
      </c>
      <c r="N16" s="33"/>
      <c r="O16" s="41"/>
      <c r="P16" s="41"/>
      <c r="Q16" s="40"/>
    </row>
    <row r="17" spans="1:17" s="4" customFormat="1" ht="20.25" customHeight="1">
      <c r="A17" s="37">
        <v>11</v>
      </c>
      <c r="B17" s="26">
        <v>80</v>
      </c>
      <c r="C17" s="26" t="s">
        <v>219</v>
      </c>
      <c r="D17" s="26" t="s">
        <v>52</v>
      </c>
      <c r="E17" s="26" t="s">
        <v>2</v>
      </c>
      <c r="F17" s="26" t="s">
        <v>177</v>
      </c>
      <c r="G17" s="26" t="s">
        <v>53</v>
      </c>
      <c r="H17" s="26" t="s">
        <v>3</v>
      </c>
      <c r="I17" s="26" t="s">
        <v>4</v>
      </c>
      <c r="J17" s="26" t="s">
        <v>3</v>
      </c>
      <c r="K17" s="42">
        <v>21.43</v>
      </c>
      <c r="L17" s="42">
        <v>21.51</v>
      </c>
      <c r="M17" s="47">
        <v>42.94</v>
      </c>
      <c r="N17" s="33"/>
      <c r="O17" s="39"/>
      <c r="P17" s="39"/>
      <c r="Q17" s="40"/>
    </row>
    <row r="18" spans="1:17" s="4" customFormat="1" ht="20.25" customHeight="1">
      <c r="A18" s="38">
        <v>12</v>
      </c>
      <c r="B18" s="26">
        <v>76</v>
      </c>
      <c r="C18" s="26" t="s">
        <v>214</v>
      </c>
      <c r="D18" s="26" t="s">
        <v>52</v>
      </c>
      <c r="E18" s="26" t="s">
        <v>2</v>
      </c>
      <c r="F18" s="26" t="s">
        <v>177</v>
      </c>
      <c r="G18" s="26" t="s">
        <v>53</v>
      </c>
      <c r="H18" s="26" t="s">
        <v>3</v>
      </c>
      <c r="I18" s="26" t="s">
        <v>4</v>
      </c>
      <c r="J18" s="26" t="s">
        <v>3</v>
      </c>
      <c r="K18" s="42">
        <v>21.47</v>
      </c>
      <c r="L18" s="42">
        <v>21.77</v>
      </c>
      <c r="M18" s="47">
        <v>43.239999999999995</v>
      </c>
      <c r="N18" s="33"/>
      <c r="O18" s="41"/>
      <c r="P18" s="41"/>
      <c r="Q18" s="40"/>
    </row>
    <row r="19" spans="1:17" s="4" customFormat="1" ht="15.75" customHeight="1">
      <c r="A19" s="37">
        <v>13</v>
      </c>
      <c r="B19" s="26">
        <v>4</v>
      </c>
      <c r="C19" s="26" t="s">
        <v>155</v>
      </c>
      <c r="D19" s="26" t="s">
        <v>52</v>
      </c>
      <c r="E19" s="26" t="s">
        <v>2</v>
      </c>
      <c r="F19" s="26" t="s">
        <v>154</v>
      </c>
      <c r="G19" s="26" t="s">
        <v>53</v>
      </c>
      <c r="H19" s="26" t="s">
        <v>3</v>
      </c>
      <c r="I19" s="26" t="s">
        <v>3</v>
      </c>
      <c r="J19" s="26" t="s">
        <v>3</v>
      </c>
      <c r="K19" s="42">
        <v>22.09</v>
      </c>
      <c r="L19" s="42">
        <v>21.51</v>
      </c>
      <c r="M19" s="47">
        <v>43.6</v>
      </c>
      <c r="N19" s="33"/>
      <c r="O19" s="39"/>
      <c r="P19" s="39"/>
      <c r="Q19" s="40"/>
    </row>
    <row r="20" spans="1:17" s="4" customFormat="1" ht="15.75" customHeight="1">
      <c r="A20" s="38">
        <v>14</v>
      </c>
      <c r="B20" s="26">
        <v>12</v>
      </c>
      <c r="C20" s="26" t="s">
        <v>68</v>
      </c>
      <c r="D20" s="26" t="s">
        <v>52</v>
      </c>
      <c r="E20" s="26" t="s">
        <v>2</v>
      </c>
      <c r="F20" s="26" t="s">
        <v>66</v>
      </c>
      <c r="G20" s="26" t="s">
        <v>53</v>
      </c>
      <c r="H20" s="26" t="s">
        <v>3</v>
      </c>
      <c r="I20" s="26" t="s">
        <v>3</v>
      </c>
      <c r="J20" s="26" t="s">
        <v>3</v>
      </c>
      <c r="K20" s="42">
        <v>22.71</v>
      </c>
      <c r="L20" s="42">
        <v>21.56</v>
      </c>
      <c r="M20" s="47">
        <v>44.269999999999996</v>
      </c>
      <c r="N20" s="33"/>
      <c r="O20" s="41"/>
      <c r="P20" s="41"/>
      <c r="Q20" s="40"/>
    </row>
    <row r="21" spans="1:17" s="4" customFormat="1" ht="14.25" customHeight="1">
      <c r="A21" s="37">
        <v>15</v>
      </c>
      <c r="B21" s="26">
        <v>40</v>
      </c>
      <c r="C21" s="27" t="s">
        <v>78</v>
      </c>
      <c r="D21" s="26" t="s">
        <v>52</v>
      </c>
      <c r="E21" s="26" t="s">
        <v>2</v>
      </c>
      <c r="F21" s="26" t="s">
        <v>185</v>
      </c>
      <c r="G21" s="26" t="s">
        <v>53</v>
      </c>
      <c r="H21" s="26" t="s">
        <v>3</v>
      </c>
      <c r="I21" s="26" t="s">
        <v>3</v>
      </c>
      <c r="J21" s="26" t="s">
        <v>3</v>
      </c>
      <c r="K21" s="42">
        <v>22.25</v>
      </c>
      <c r="L21" s="42">
        <v>22.2</v>
      </c>
      <c r="M21" s="47">
        <v>44.45</v>
      </c>
      <c r="N21" s="33"/>
      <c r="O21" s="39"/>
      <c r="P21" s="39"/>
      <c r="Q21" s="40"/>
    </row>
    <row r="22" spans="1:17" s="5" customFormat="1" ht="15.75" customHeight="1">
      <c r="A22" s="38">
        <v>16</v>
      </c>
      <c r="B22" s="26">
        <v>163</v>
      </c>
      <c r="C22" s="26" t="s">
        <v>294</v>
      </c>
      <c r="D22" s="26" t="s">
        <v>52</v>
      </c>
      <c r="E22" s="26" t="s">
        <v>2</v>
      </c>
      <c r="F22" s="26" t="s">
        <v>292</v>
      </c>
      <c r="G22" s="26" t="s">
        <v>73</v>
      </c>
      <c r="H22" s="26" t="s">
        <v>3</v>
      </c>
      <c r="I22" s="26" t="s">
        <v>3</v>
      </c>
      <c r="J22" s="26" t="s">
        <v>3</v>
      </c>
      <c r="K22" s="42">
        <v>22.91</v>
      </c>
      <c r="L22" s="42">
        <v>22.35</v>
      </c>
      <c r="M22" s="47">
        <v>45.260000000000005</v>
      </c>
      <c r="N22" s="33"/>
      <c r="O22" s="41"/>
      <c r="P22" s="41"/>
      <c r="Q22" s="40"/>
    </row>
    <row r="23" spans="1:17">
      <c r="A23" s="37">
        <v>17</v>
      </c>
      <c r="B23" s="26">
        <v>72</v>
      </c>
      <c r="C23" s="26" t="s">
        <v>6</v>
      </c>
      <c r="D23" s="26" t="s">
        <v>52</v>
      </c>
      <c r="E23" s="26" t="s">
        <v>2</v>
      </c>
      <c r="F23" s="26" t="s">
        <v>5</v>
      </c>
      <c r="G23" s="26" t="s">
        <v>53</v>
      </c>
      <c r="H23" s="26" t="s">
        <v>3</v>
      </c>
      <c r="I23" s="26" t="s">
        <v>3</v>
      </c>
      <c r="J23" s="26" t="s">
        <v>3</v>
      </c>
      <c r="K23" s="42">
        <v>22.98</v>
      </c>
      <c r="L23" s="42">
        <v>22.63</v>
      </c>
      <c r="M23" s="47">
        <v>45.61</v>
      </c>
      <c r="N23" s="33"/>
      <c r="O23" s="39"/>
      <c r="P23" s="39"/>
      <c r="Q23" s="40"/>
    </row>
    <row r="24" spans="1:17">
      <c r="A24" s="38">
        <v>18</v>
      </c>
      <c r="B24" s="26">
        <v>219</v>
      </c>
      <c r="C24" s="26" t="s">
        <v>339</v>
      </c>
      <c r="D24" s="26" t="s">
        <v>52</v>
      </c>
      <c r="E24" s="26" t="s">
        <v>2</v>
      </c>
      <c r="F24" s="26" t="s">
        <v>109</v>
      </c>
      <c r="G24" s="26" t="s">
        <v>76</v>
      </c>
      <c r="H24" s="26" t="s">
        <v>3</v>
      </c>
      <c r="I24" s="26" t="s">
        <v>3</v>
      </c>
      <c r="J24" s="26" t="s">
        <v>3</v>
      </c>
      <c r="K24" s="42">
        <v>22.85</v>
      </c>
      <c r="L24" s="42">
        <v>22.79</v>
      </c>
      <c r="M24" s="47">
        <v>45.64</v>
      </c>
      <c r="N24" s="33"/>
      <c r="O24" s="41"/>
      <c r="P24" s="41"/>
      <c r="Q24" s="40"/>
    </row>
    <row r="25" spans="1:17">
      <c r="A25" s="37">
        <v>19</v>
      </c>
      <c r="B25" s="26">
        <v>49</v>
      </c>
      <c r="C25" s="26" t="s">
        <v>72</v>
      </c>
      <c r="D25" s="26" t="s">
        <v>52</v>
      </c>
      <c r="E25" s="26" t="s">
        <v>8</v>
      </c>
      <c r="F25" s="26" t="s">
        <v>190</v>
      </c>
      <c r="G25" s="26" t="s">
        <v>53</v>
      </c>
      <c r="H25" s="26" t="s">
        <v>3</v>
      </c>
      <c r="I25" s="26" t="s">
        <v>3</v>
      </c>
      <c r="J25" s="26" t="s">
        <v>3</v>
      </c>
      <c r="K25" s="42">
        <v>22.89</v>
      </c>
      <c r="L25" s="42">
        <v>23</v>
      </c>
      <c r="M25" s="47">
        <v>45.89</v>
      </c>
      <c r="N25" s="33"/>
      <c r="O25" s="39"/>
      <c r="P25" s="39"/>
      <c r="Q25" s="40"/>
    </row>
    <row r="26" spans="1:17">
      <c r="A26" s="38">
        <v>20</v>
      </c>
      <c r="B26" s="26">
        <v>56</v>
      </c>
      <c r="C26" s="26" t="s">
        <v>198</v>
      </c>
      <c r="D26" s="26" t="s">
        <v>52</v>
      </c>
      <c r="E26" s="26" t="s">
        <v>8</v>
      </c>
      <c r="F26" s="26" t="s">
        <v>196</v>
      </c>
      <c r="G26" s="26" t="s">
        <v>53</v>
      </c>
      <c r="H26" s="26" t="s">
        <v>3</v>
      </c>
      <c r="I26" s="26" t="s">
        <v>3</v>
      </c>
      <c r="J26" s="26" t="s">
        <v>3</v>
      </c>
      <c r="K26" s="42">
        <v>23.16</v>
      </c>
      <c r="L26" s="42">
        <v>22.87</v>
      </c>
      <c r="M26" s="47">
        <v>46.03</v>
      </c>
      <c r="N26" s="33"/>
      <c r="O26" s="41"/>
      <c r="P26" s="41"/>
      <c r="Q26" s="40"/>
    </row>
    <row r="27" spans="1:17">
      <c r="A27" s="37">
        <v>21</v>
      </c>
      <c r="B27" s="26">
        <v>63</v>
      </c>
      <c r="C27" s="26" t="s">
        <v>95</v>
      </c>
      <c r="D27" s="26" t="s">
        <v>52</v>
      </c>
      <c r="E27" s="26" t="s">
        <v>2</v>
      </c>
      <c r="F27" s="26" t="s">
        <v>15</v>
      </c>
      <c r="G27" s="26" t="s">
        <v>53</v>
      </c>
      <c r="H27" s="26" t="s">
        <v>3</v>
      </c>
      <c r="I27" s="26" t="s">
        <v>3</v>
      </c>
      <c r="J27" s="26" t="s">
        <v>3</v>
      </c>
      <c r="K27" s="42">
        <v>22.85</v>
      </c>
      <c r="L27" s="42">
        <v>23.28</v>
      </c>
      <c r="M27" s="47">
        <v>46.13</v>
      </c>
      <c r="N27" s="33"/>
      <c r="O27" s="39"/>
      <c r="P27" s="39"/>
      <c r="Q27" s="40"/>
    </row>
    <row r="28" spans="1:17">
      <c r="A28" s="38">
        <v>22</v>
      </c>
      <c r="B28" s="26">
        <v>42</v>
      </c>
      <c r="C28" s="26" t="s">
        <v>57</v>
      </c>
      <c r="D28" s="26" t="s">
        <v>52</v>
      </c>
      <c r="E28" s="26" t="s">
        <v>2</v>
      </c>
      <c r="F28" s="26" t="s">
        <v>185</v>
      </c>
      <c r="G28" s="26" t="s">
        <v>53</v>
      </c>
      <c r="H28" s="26" t="s">
        <v>3</v>
      </c>
      <c r="I28" s="26" t="s">
        <v>3</v>
      </c>
      <c r="J28" s="26" t="s">
        <v>3</v>
      </c>
      <c r="K28" s="42">
        <v>23.91</v>
      </c>
      <c r="L28" s="42">
        <v>22.44</v>
      </c>
      <c r="M28" s="47">
        <v>46.35</v>
      </c>
      <c r="N28" s="33"/>
      <c r="O28" s="41"/>
      <c r="P28" s="41"/>
      <c r="Q28" s="40"/>
    </row>
    <row r="29" spans="1:17">
      <c r="A29" s="37">
        <v>23</v>
      </c>
      <c r="B29" s="26">
        <v>65</v>
      </c>
      <c r="C29" s="26" t="s">
        <v>64</v>
      </c>
      <c r="D29" s="26" t="s">
        <v>52</v>
      </c>
      <c r="E29" s="26" t="s">
        <v>2</v>
      </c>
      <c r="F29" s="26" t="s">
        <v>15</v>
      </c>
      <c r="G29" s="26" t="s">
        <v>53</v>
      </c>
      <c r="H29" s="26" t="s">
        <v>3</v>
      </c>
      <c r="I29" s="26" t="s">
        <v>3</v>
      </c>
      <c r="J29" s="26" t="s">
        <v>3</v>
      </c>
      <c r="K29" s="42">
        <v>23.74</v>
      </c>
      <c r="L29" s="42">
        <v>22.7</v>
      </c>
      <c r="M29" s="47">
        <v>46.44</v>
      </c>
      <c r="N29" s="33"/>
      <c r="O29" s="39"/>
      <c r="P29" s="39"/>
      <c r="Q29" s="40"/>
    </row>
    <row r="30" spans="1:17">
      <c r="A30" s="38">
        <v>24</v>
      </c>
      <c r="B30" s="26">
        <v>29</v>
      </c>
      <c r="C30" s="26" t="s">
        <v>174</v>
      </c>
      <c r="D30" s="26" t="s">
        <v>52</v>
      </c>
      <c r="E30" s="26" t="s">
        <v>2</v>
      </c>
      <c r="F30" s="26" t="s">
        <v>171</v>
      </c>
      <c r="G30" s="26" t="s">
        <v>53</v>
      </c>
      <c r="H30" s="26" t="s">
        <v>3</v>
      </c>
      <c r="I30" s="26" t="s">
        <v>4</v>
      </c>
      <c r="J30" s="26" t="s">
        <v>3</v>
      </c>
      <c r="K30" s="42">
        <v>23.35</v>
      </c>
      <c r="L30" s="42">
        <v>23.11</v>
      </c>
      <c r="M30" s="47">
        <v>46.46</v>
      </c>
      <c r="N30" s="33"/>
      <c r="O30" s="41"/>
      <c r="P30" s="41"/>
      <c r="Q30" s="40"/>
    </row>
    <row r="31" spans="1:17">
      <c r="A31" s="37">
        <v>25</v>
      </c>
      <c r="B31" s="26">
        <v>37</v>
      </c>
      <c r="C31" s="26" t="s">
        <v>182</v>
      </c>
      <c r="D31" s="26" t="s">
        <v>52</v>
      </c>
      <c r="E31" s="26" t="s">
        <v>8</v>
      </c>
      <c r="F31" s="26" t="s">
        <v>183</v>
      </c>
      <c r="G31" s="26" t="s">
        <v>53</v>
      </c>
      <c r="H31" s="26" t="s">
        <v>3</v>
      </c>
      <c r="I31" s="26" t="s">
        <v>3</v>
      </c>
      <c r="J31" s="26" t="s">
        <v>3</v>
      </c>
      <c r="K31" s="42">
        <v>23.22</v>
      </c>
      <c r="L31" s="42">
        <v>23.68</v>
      </c>
      <c r="M31" s="47">
        <v>46.9</v>
      </c>
      <c r="N31" s="33"/>
      <c r="O31" s="39"/>
      <c r="P31" s="39"/>
      <c r="Q31" s="40"/>
    </row>
    <row r="32" spans="1:17">
      <c r="A32" s="38">
        <v>26</v>
      </c>
      <c r="B32" s="26">
        <v>179</v>
      </c>
      <c r="C32" s="26" t="s">
        <v>26</v>
      </c>
      <c r="D32" s="26" t="s">
        <v>52</v>
      </c>
      <c r="E32" s="26" t="s">
        <v>2</v>
      </c>
      <c r="F32" s="26" t="s">
        <v>307</v>
      </c>
      <c r="G32" s="26" t="s">
        <v>73</v>
      </c>
      <c r="H32" s="26" t="s">
        <v>3</v>
      </c>
      <c r="I32" s="26" t="s">
        <v>3</v>
      </c>
      <c r="J32" s="26" t="s">
        <v>3</v>
      </c>
      <c r="K32" s="42">
        <v>23.33</v>
      </c>
      <c r="L32" s="42">
        <v>23.85</v>
      </c>
      <c r="M32" s="47">
        <v>47.18</v>
      </c>
      <c r="N32" s="33"/>
      <c r="O32" s="41"/>
      <c r="P32" s="41"/>
      <c r="Q32" s="40"/>
    </row>
    <row r="33" spans="1:17">
      <c r="A33" s="37">
        <v>27</v>
      </c>
      <c r="B33" s="26">
        <v>52</v>
      </c>
      <c r="C33" s="26" t="s">
        <v>194</v>
      </c>
      <c r="D33" s="26" t="s">
        <v>52</v>
      </c>
      <c r="E33" s="26" t="s">
        <v>8</v>
      </c>
      <c r="F33" s="26" t="s">
        <v>16</v>
      </c>
      <c r="G33" s="26" t="s">
        <v>53</v>
      </c>
      <c r="H33" s="26" t="s">
        <v>3</v>
      </c>
      <c r="I33" s="26" t="s">
        <v>3</v>
      </c>
      <c r="J33" s="26" t="s">
        <v>3</v>
      </c>
      <c r="K33" s="42">
        <v>23.34</v>
      </c>
      <c r="L33" s="42">
        <v>23.87</v>
      </c>
      <c r="M33" s="47">
        <v>47.21</v>
      </c>
      <c r="N33" s="33"/>
      <c r="O33" s="39"/>
      <c r="P33" s="39"/>
      <c r="Q33" s="40"/>
    </row>
    <row r="34" spans="1:17">
      <c r="A34" s="38">
        <v>28</v>
      </c>
      <c r="B34" s="26">
        <v>10</v>
      </c>
      <c r="C34" s="26" t="s">
        <v>161</v>
      </c>
      <c r="D34" s="26" t="s">
        <v>52</v>
      </c>
      <c r="E34" s="26" t="s">
        <v>2</v>
      </c>
      <c r="F34" s="26" t="s">
        <v>66</v>
      </c>
      <c r="G34" s="26" t="s">
        <v>53</v>
      </c>
      <c r="H34" s="26" t="s">
        <v>3</v>
      </c>
      <c r="I34" s="26" t="s">
        <v>3</v>
      </c>
      <c r="J34" s="26" t="s">
        <v>3</v>
      </c>
      <c r="K34" s="42">
        <v>24.17</v>
      </c>
      <c r="L34" s="42">
        <v>23.14</v>
      </c>
      <c r="M34" s="47">
        <v>47.31</v>
      </c>
      <c r="N34" s="33"/>
      <c r="O34" s="41"/>
      <c r="P34" s="41"/>
      <c r="Q34" s="40"/>
    </row>
    <row r="35" spans="1:17" ht="15" customHeight="1">
      <c r="A35" s="37">
        <v>29</v>
      </c>
      <c r="B35" s="26">
        <v>11</v>
      </c>
      <c r="C35" s="27" t="s">
        <v>162</v>
      </c>
      <c r="D35" s="26" t="s">
        <v>52</v>
      </c>
      <c r="E35" s="26" t="s">
        <v>2</v>
      </c>
      <c r="F35" s="26" t="s">
        <v>160</v>
      </c>
      <c r="G35" s="26" t="s">
        <v>53</v>
      </c>
      <c r="H35" s="26" t="s">
        <v>3</v>
      </c>
      <c r="I35" s="26" t="s">
        <v>3</v>
      </c>
      <c r="J35" s="26" t="s">
        <v>3</v>
      </c>
      <c r="K35" s="42">
        <v>23.36</v>
      </c>
      <c r="L35" s="42">
        <v>24.12</v>
      </c>
      <c r="M35" s="47">
        <v>47.480000000000004</v>
      </c>
      <c r="N35" s="33"/>
      <c r="O35" s="39"/>
      <c r="P35" s="39"/>
      <c r="Q35" s="40"/>
    </row>
    <row r="36" spans="1:17">
      <c r="A36" s="38">
        <v>30</v>
      </c>
      <c r="B36" s="26">
        <v>5</v>
      </c>
      <c r="C36" s="26" t="s">
        <v>156</v>
      </c>
      <c r="D36" s="26" t="s">
        <v>52</v>
      </c>
      <c r="E36" s="26" t="s">
        <v>2</v>
      </c>
      <c r="F36" s="26" t="s">
        <v>153</v>
      </c>
      <c r="G36" s="26" t="s">
        <v>53</v>
      </c>
      <c r="H36" s="26" t="s">
        <v>3</v>
      </c>
      <c r="I36" s="26" t="s">
        <v>3</v>
      </c>
      <c r="J36" s="26" t="s">
        <v>3</v>
      </c>
      <c r="K36" s="42">
        <v>23.67</v>
      </c>
      <c r="L36" s="42">
        <v>23.98</v>
      </c>
      <c r="M36" s="47">
        <v>47.650000000000006</v>
      </c>
      <c r="N36" s="33"/>
      <c r="O36" s="41"/>
      <c r="P36" s="41"/>
      <c r="Q36" s="40"/>
    </row>
    <row r="37" spans="1:17">
      <c r="A37" s="37">
        <v>31</v>
      </c>
      <c r="B37" s="26">
        <v>99</v>
      </c>
      <c r="C37" s="26" t="s">
        <v>241</v>
      </c>
      <c r="D37" s="26" t="s">
        <v>52</v>
      </c>
      <c r="E37" s="26" t="s">
        <v>2</v>
      </c>
      <c r="F37" s="26" t="s">
        <v>242</v>
      </c>
      <c r="G37" s="26" t="s">
        <v>73</v>
      </c>
      <c r="H37" s="26" t="s">
        <v>3</v>
      </c>
      <c r="I37" s="26" t="s">
        <v>3</v>
      </c>
      <c r="J37" s="26" t="s">
        <v>3</v>
      </c>
      <c r="K37" s="42">
        <v>23.55</v>
      </c>
      <c r="L37" s="42">
        <v>24.3</v>
      </c>
      <c r="M37" s="47">
        <v>47.85</v>
      </c>
      <c r="N37" s="33"/>
      <c r="O37" s="39"/>
      <c r="P37" s="39"/>
      <c r="Q37" s="40"/>
    </row>
    <row r="38" spans="1:17">
      <c r="A38" s="38">
        <v>32</v>
      </c>
      <c r="B38" s="26">
        <v>13</v>
      </c>
      <c r="C38" s="26" t="s">
        <v>70</v>
      </c>
      <c r="D38" s="26" t="s">
        <v>52</v>
      </c>
      <c r="E38" s="26" t="s">
        <v>2</v>
      </c>
      <c r="F38" s="26" t="s">
        <v>160</v>
      </c>
      <c r="G38" s="26" t="s">
        <v>53</v>
      </c>
      <c r="H38" s="26" t="s">
        <v>4</v>
      </c>
      <c r="I38" s="26" t="s">
        <v>3</v>
      </c>
      <c r="J38" s="26" t="s">
        <v>3</v>
      </c>
      <c r="K38" s="42">
        <v>23.54</v>
      </c>
      <c r="L38" s="42">
        <v>24.75</v>
      </c>
      <c r="M38" s="47">
        <v>48.29</v>
      </c>
      <c r="N38" s="33"/>
      <c r="O38" s="41"/>
      <c r="P38" s="41"/>
      <c r="Q38" s="40"/>
    </row>
    <row r="39" spans="1:17">
      <c r="A39" s="37">
        <v>33</v>
      </c>
      <c r="B39" s="26">
        <v>158</v>
      </c>
      <c r="C39" s="26" t="s">
        <v>290</v>
      </c>
      <c r="D39" s="26" t="s">
        <v>52</v>
      </c>
      <c r="E39" s="26" t="s">
        <v>2</v>
      </c>
      <c r="F39" s="26" t="s">
        <v>291</v>
      </c>
      <c r="G39" s="26" t="s">
        <v>73</v>
      </c>
      <c r="H39" s="26" t="s">
        <v>3</v>
      </c>
      <c r="I39" s="26" t="s">
        <v>3</v>
      </c>
      <c r="J39" s="26" t="s">
        <v>3</v>
      </c>
      <c r="K39" s="42">
        <v>24.5</v>
      </c>
      <c r="L39" s="42">
        <v>24.5</v>
      </c>
      <c r="M39" s="47">
        <v>49</v>
      </c>
      <c r="N39" s="33"/>
      <c r="O39" s="39"/>
      <c r="P39" s="39"/>
      <c r="Q39" s="40"/>
    </row>
    <row r="40" spans="1:17">
      <c r="A40" s="38">
        <v>34</v>
      </c>
      <c r="B40" s="26">
        <v>70</v>
      </c>
      <c r="C40" s="26" t="s">
        <v>7</v>
      </c>
      <c r="D40" s="26" t="s">
        <v>52</v>
      </c>
      <c r="E40" s="26" t="s">
        <v>8</v>
      </c>
      <c r="F40" s="26" t="s">
        <v>5</v>
      </c>
      <c r="G40" s="26" t="s">
        <v>53</v>
      </c>
      <c r="H40" s="26" t="s">
        <v>4</v>
      </c>
      <c r="I40" s="26" t="s">
        <v>3</v>
      </c>
      <c r="J40" s="26" t="s">
        <v>3</v>
      </c>
      <c r="K40" s="42">
        <v>24.84</v>
      </c>
      <c r="L40" s="42">
        <v>24.63</v>
      </c>
      <c r="M40" s="47">
        <v>49.47</v>
      </c>
      <c r="N40" s="33"/>
      <c r="O40" s="41"/>
      <c r="P40" s="41"/>
      <c r="Q40" s="40"/>
    </row>
    <row r="41" spans="1:17">
      <c r="A41" s="37">
        <v>35</v>
      </c>
      <c r="B41" s="26">
        <v>84</v>
      </c>
      <c r="C41" s="26" t="s">
        <v>226</v>
      </c>
      <c r="D41" s="26" t="s">
        <v>52</v>
      </c>
      <c r="E41" s="26" t="s">
        <v>2</v>
      </c>
      <c r="F41" s="26" t="s">
        <v>196</v>
      </c>
      <c r="G41" s="26" t="s">
        <v>53</v>
      </c>
      <c r="H41" s="26" t="s">
        <v>3</v>
      </c>
      <c r="I41" s="26" t="s">
        <v>3</v>
      </c>
      <c r="J41" s="26" t="s">
        <v>3</v>
      </c>
      <c r="K41" s="42">
        <v>25.72</v>
      </c>
      <c r="L41" s="42">
        <v>24.07</v>
      </c>
      <c r="M41" s="47">
        <v>49.79</v>
      </c>
      <c r="N41" s="33"/>
      <c r="O41" s="39"/>
      <c r="P41" s="39"/>
      <c r="Q41" s="40"/>
    </row>
    <row r="42" spans="1:17">
      <c r="A42" s="38">
        <v>36</v>
      </c>
      <c r="B42" s="26">
        <v>74</v>
      </c>
      <c r="C42" s="26" t="s">
        <v>212</v>
      </c>
      <c r="D42" s="26" t="s">
        <v>52</v>
      </c>
      <c r="E42" s="26" t="s">
        <v>2</v>
      </c>
      <c r="F42" s="26" t="s">
        <v>5</v>
      </c>
      <c r="G42" s="26" t="s">
        <v>53</v>
      </c>
      <c r="H42" s="26" t="s">
        <v>3</v>
      </c>
      <c r="I42" s="26" t="s">
        <v>3</v>
      </c>
      <c r="J42" s="26" t="s">
        <v>3</v>
      </c>
      <c r="K42" s="42">
        <v>24.87</v>
      </c>
      <c r="L42" s="42">
        <v>25.01</v>
      </c>
      <c r="M42" s="47">
        <v>49.88</v>
      </c>
      <c r="N42" s="33"/>
      <c r="O42" s="41"/>
      <c r="P42" s="41"/>
      <c r="Q42" s="40"/>
    </row>
    <row r="43" spans="1:17">
      <c r="A43" s="37">
        <v>37</v>
      </c>
      <c r="B43" s="26">
        <v>9</v>
      </c>
      <c r="C43" s="26" t="s">
        <v>159</v>
      </c>
      <c r="D43" s="26" t="s">
        <v>52</v>
      </c>
      <c r="E43" s="26" t="s">
        <v>8</v>
      </c>
      <c r="F43" s="26" t="s">
        <v>160</v>
      </c>
      <c r="G43" s="26" t="s">
        <v>53</v>
      </c>
      <c r="H43" s="26" t="s">
        <v>3</v>
      </c>
      <c r="I43" s="26" t="s">
        <v>3</v>
      </c>
      <c r="J43" s="26" t="s">
        <v>3</v>
      </c>
      <c r="K43" s="42">
        <v>24.51</v>
      </c>
      <c r="L43" s="42">
        <v>25.94</v>
      </c>
      <c r="M43" s="47">
        <v>50.45</v>
      </c>
      <c r="N43" s="33"/>
      <c r="O43" s="39"/>
      <c r="P43" s="39"/>
      <c r="Q43" s="40"/>
    </row>
    <row r="44" spans="1:17">
      <c r="A44" s="38">
        <v>38</v>
      </c>
      <c r="B44" s="26">
        <v>8</v>
      </c>
      <c r="C44" s="26" t="s">
        <v>38</v>
      </c>
      <c r="D44" s="26" t="s">
        <v>52</v>
      </c>
      <c r="E44" s="26" t="s">
        <v>2</v>
      </c>
      <c r="F44" s="26" t="s">
        <v>154</v>
      </c>
      <c r="G44" s="26" t="s">
        <v>53</v>
      </c>
      <c r="H44" s="26" t="s">
        <v>3</v>
      </c>
      <c r="I44" s="26" t="s">
        <v>3</v>
      </c>
      <c r="J44" s="26" t="s">
        <v>3</v>
      </c>
      <c r="K44" s="42">
        <v>26.58</v>
      </c>
      <c r="L44" s="42">
        <v>24.01</v>
      </c>
      <c r="M44" s="47">
        <v>50.59</v>
      </c>
      <c r="N44" s="33"/>
      <c r="O44" s="41"/>
      <c r="P44" s="41"/>
      <c r="Q44" s="40"/>
    </row>
    <row r="45" spans="1:17">
      <c r="A45" s="37">
        <v>39</v>
      </c>
      <c r="B45" s="26">
        <v>2</v>
      </c>
      <c r="C45" s="26" t="s">
        <v>12</v>
      </c>
      <c r="D45" s="26" t="s">
        <v>52</v>
      </c>
      <c r="E45" s="26" t="s">
        <v>2</v>
      </c>
      <c r="F45" s="26" t="s">
        <v>154</v>
      </c>
      <c r="G45" s="26" t="s">
        <v>53</v>
      </c>
      <c r="H45" s="26" t="s">
        <v>3</v>
      </c>
      <c r="I45" s="26" t="s">
        <v>3</v>
      </c>
      <c r="J45" s="26" t="s">
        <v>3</v>
      </c>
      <c r="K45" s="42">
        <v>25.75</v>
      </c>
      <c r="L45" s="42">
        <v>24.86</v>
      </c>
      <c r="M45" s="47">
        <v>50.61</v>
      </c>
      <c r="N45" s="33"/>
      <c r="O45" s="39"/>
      <c r="P45" s="39"/>
      <c r="Q45" s="40"/>
    </row>
    <row r="46" spans="1:17">
      <c r="A46" s="38">
        <v>40</v>
      </c>
      <c r="B46" s="26">
        <v>62</v>
      </c>
      <c r="C46" s="26" t="s">
        <v>204</v>
      </c>
      <c r="D46" s="26" t="s">
        <v>52</v>
      </c>
      <c r="E46" s="26" t="s">
        <v>2</v>
      </c>
      <c r="F46" s="26" t="s">
        <v>203</v>
      </c>
      <c r="G46" s="26" t="s">
        <v>53</v>
      </c>
      <c r="H46" s="26" t="s">
        <v>3</v>
      </c>
      <c r="I46" s="26" t="s">
        <v>3</v>
      </c>
      <c r="J46" s="26" t="s">
        <v>4</v>
      </c>
      <c r="K46" s="42">
        <v>24.8</v>
      </c>
      <c r="L46" s="42">
        <v>25.99</v>
      </c>
      <c r="M46" s="47">
        <v>50.79</v>
      </c>
      <c r="N46" s="33"/>
      <c r="O46" s="41"/>
      <c r="P46" s="41"/>
      <c r="Q46" s="40"/>
    </row>
    <row r="47" spans="1:17">
      <c r="A47" s="37">
        <v>41</v>
      </c>
      <c r="B47" s="26">
        <v>164</v>
      </c>
      <c r="C47" s="26" t="s">
        <v>295</v>
      </c>
      <c r="D47" s="26" t="s">
        <v>52</v>
      </c>
      <c r="E47" s="26" t="s">
        <v>8</v>
      </c>
      <c r="F47" s="26" t="s">
        <v>291</v>
      </c>
      <c r="G47" s="26" t="s">
        <v>73</v>
      </c>
      <c r="H47" s="26" t="s">
        <v>3</v>
      </c>
      <c r="I47" s="26" t="s">
        <v>3</v>
      </c>
      <c r="J47" s="26" t="s">
        <v>3</v>
      </c>
      <c r="K47" s="42">
        <v>25.19</v>
      </c>
      <c r="L47" s="42">
        <v>25.94</v>
      </c>
      <c r="M47" s="47">
        <v>51.13</v>
      </c>
      <c r="N47" s="33"/>
      <c r="O47" s="39"/>
      <c r="P47" s="39"/>
      <c r="Q47" s="40"/>
    </row>
    <row r="48" spans="1:17">
      <c r="A48" s="38">
        <v>42</v>
      </c>
      <c r="B48" s="26">
        <v>50</v>
      </c>
      <c r="C48" s="26" t="s">
        <v>61</v>
      </c>
      <c r="D48" s="26" t="s">
        <v>52</v>
      </c>
      <c r="E48" s="26" t="s">
        <v>2</v>
      </c>
      <c r="F48" s="26" t="s">
        <v>16</v>
      </c>
      <c r="G48" s="26" t="s">
        <v>53</v>
      </c>
      <c r="H48" s="26" t="s">
        <v>4</v>
      </c>
      <c r="I48" s="26" t="s">
        <v>3</v>
      </c>
      <c r="J48" s="26" t="s">
        <v>3</v>
      </c>
      <c r="K48" s="42">
        <v>25.42</v>
      </c>
      <c r="L48" s="42">
        <v>26.1</v>
      </c>
      <c r="M48" s="47">
        <v>51.52</v>
      </c>
      <c r="N48" s="33"/>
      <c r="O48" s="41"/>
      <c r="P48" s="41"/>
      <c r="Q48" s="40"/>
    </row>
    <row r="49" spans="1:17">
      <c r="A49" s="37">
        <v>43</v>
      </c>
      <c r="B49" s="26">
        <v>15</v>
      </c>
      <c r="C49" s="26" t="s">
        <v>20</v>
      </c>
      <c r="D49" s="26" t="s">
        <v>52</v>
      </c>
      <c r="E49" s="26" t="s">
        <v>2</v>
      </c>
      <c r="F49" s="26" t="s">
        <v>160</v>
      </c>
      <c r="G49" s="26" t="s">
        <v>53</v>
      </c>
      <c r="H49" s="26" t="s">
        <v>3</v>
      </c>
      <c r="I49" s="26" t="s">
        <v>3</v>
      </c>
      <c r="J49" s="26" t="s">
        <v>3</v>
      </c>
      <c r="K49" s="42">
        <v>25.43</v>
      </c>
      <c r="L49" s="42">
        <v>26.18</v>
      </c>
      <c r="M49" s="47">
        <v>51.61</v>
      </c>
      <c r="N49" s="33"/>
      <c r="O49" s="39"/>
      <c r="P49" s="39"/>
      <c r="Q49" s="40"/>
    </row>
    <row r="50" spans="1:17">
      <c r="A50" s="38">
        <v>44</v>
      </c>
      <c r="B50" s="26">
        <v>57</v>
      </c>
      <c r="C50" s="26" t="s">
        <v>199</v>
      </c>
      <c r="D50" s="26" t="s">
        <v>52</v>
      </c>
      <c r="E50" s="26" t="s">
        <v>2</v>
      </c>
      <c r="F50" s="26" t="s">
        <v>197</v>
      </c>
      <c r="G50" s="26" t="s">
        <v>53</v>
      </c>
      <c r="H50" s="26" t="s">
        <v>3</v>
      </c>
      <c r="I50" s="26" t="s">
        <v>3</v>
      </c>
      <c r="J50" s="26" t="s">
        <v>3</v>
      </c>
      <c r="K50" s="42">
        <v>26</v>
      </c>
      <c r="L50" s="42">
        <v>25.63</v>
      </c>
      <c r="M50" s="47">
        <v>51.629999999999995</v>
      </c>
      <c r="N50" s="33"/>
      <c r="O50" s="41"/>
      <c r="P50" s="41"/>
      <c r="Q50" s="40"/>
    </row>
    <row r="51" spans="1:17">
      <c r="A51" s="37">
        <v>45</v>
      </c>
      <c r="B51" s="26">
        <v>1</v>
      </c>
      <c r="C51" s="26" t="s">
        <v>18</v>
      </c>
      <c r="D51" s="26" t="s">
        <v>52</v>
      </c>
      <c r="E51" s="26" t="s">
        <v>8</v>
      </c>
      <c r="F51" s="26" t="s">
        <v>153</v>
      </c>
      <c r="G51" s="26" t="s">
        <v>53</v>
      </c>
      <c r="H51" s="26" t="s">
        <v>3</v>
      </c>
      <c r="I51" s="26" t="s">
        <v>3</v>
      </c>
      <c r="J51" s="26" t="s">
        <v>3</v>
      </c>
      <c r="K51" s="42">
        <v>25.59</v>
      </c>
      <c r="L51" s="42">
        <v>26.29</v>
      </c>
      <c r="M51" s="47">
        <v>51.879999999999995</v>
      </c>
      <c r="N51" s="33"/>
      <c r="O51" s="39"/>
      <c r="P51" s="39"/>
      <c r="Q51" s="40"/>
    </row>
    <row r="52" spans="1:17">
      <c r="A52" s="38">
        <v>46</v>
      </c>
      <c r="B52" s="26">
        <v>75</v>
      </c>
      <c r="C52" s="26" t="s">
        <v>89</v>
      </c>
      <c r="D52" s="26" t="s">
        <v>54</v>
      </c>
      <c r="E52" s="26" t="s">
        <v>2</v>
      </c>
      <c r="F52" s="26" t="s">
        <v>213</v>
      </c>
      <c r="G52" s="26" t="s">
        <v>53</v>
      </c>
      <c r="H52" s="26" t="s">
        <v>3</v>
      </c>
      <c r="I52" s="26" t="s">
        <v>3</v>
      </c>
      <c r="J52" s="26" t="s">
        <v>3</v>
      </c>
      <c r="K52" s="42">
        <v>26.36</v>
      </c>
      <c r="L52" s="42">
        <v>25.54</v>
      </c>
      <c r="M52" s="47">
        <v>51.9</v>
      </c>
      <c r="N52" s="33"/>
      <c r="O52" s="41"/>
      <c r="P52" s="41"/>
      <c r="Q52" s="40"/>
    </row>
    <row r="53" spans="1:17">
      <c r="A53" s="37">
        <v>47</v>
      </c>
      <c r="B53" s="26">
        <v>47</v>
      </c>
      <c r="C53" s="26" t="s">
        <v>192</v>
      </c>
      <c r="D53" s="26" t="s">
        <v>52</v>
      </c>
      <c r="E53" s="26" t="s">
        <v>8</v>
      </c>
      <c r="F53" s="26" t="s">
        <v>190</v>
      </c>
      <c r="G53" s="26" t="s">
        <v>53</v>
      </c>
      <c r="H53" s="26" t="s">
        <v>3</v>
      </c>
      <c r="I53" s="26" t="s">
        <v>3</v>
      </c>
      <c r="J53" s="26" t="s">
        <v>3</v>
      </c>
      <c r="K53" s="42">
        <v>26.67</v>
      </c>
      <c r="L53" s="42">
        <v>25.73</v>
      </c>
      <c r="M53" s="47">
        <v>52.400000000000006</v>
      </c>
      <c r="N53" s="33"/>
      <c r="O53" s="39"/>
      <c r="P53" s="39"/>
      <c r="Q53" s="40"/>
    </row>
    <row r="54" spans="1:17">
      <c r="A54" s="38">
        <v>48</v>
      </c>
      <c r="B54" s="26">
        <v>38</v>
      </c>
      <c r="C54" s="26" t="s">
        <v>184</v>
      </c>
      <c r="D54" s="26" t="s">
        <v>52</v>
      </c>
      <c r="E54" s="26" t="s">
        <v>8</v>
      </c>
      <c r="F54" s="26" t="s">
        <v>185</v>
      </c>
      <c r="G54" s="26" t="s">
        <v>53</v>
      </c>
      <c r="H54" s="26" t="s">
        <v>3</v>
      </c>
      <c r="I54" s="26" t="s">
        <v>3</v>
      </c>
      <c r="J54" s="26" t="s">
        <v>3</v>
      </c>
      <c r="K54" s="42">
        <v>25.91</v>
      </c>
      <c r="L54" s="42">
        <v>26.52</v>
      </c>
      <c r="M54" s="47">
        <v>52.43</v>
      </c>
      <c r="N54" s="33"/>
      <c r="O54" s="41"/>
      <c r="P54" s="41"/>
      <c r="Q54" s="40"/>
    </row>
    <row r="55" spans="1:17" ht="15.75" customHeight="1">
      <c r="A55" s="37">
        <v>49</v>
      </c>
      <c r="B55" s="26">
        <v>45</v>
      </c>
      <c r="C55" s="26" t="s">
        <v>81</v>
      </c>
      <c r="D55" s="26" t="s">
        <v>52</v>
      </c>
      <c r="E55" s="26" t="s">
        <v>2</v>
      </c>
      <c r="F55" s="26" t="s">
        <v>190</v>
      </c>
      <c r="G55" s="26" t="s">
        <v>53</v>
      </c>
      <c r="H55" s="26" t="s">
        <v>3</v>
      </c>
      <c r="I55" s="26" t="s">
        <v>3</v>
      </c>
      <c r="J55" s="26" t="s">
        <v>3</v>
      </c>
      <c r="K55" s="42">
        <v>26.6</v>
      </c>
      <c r="L55" s="42">
        <v>25.91</v>
      </c>
      <c r="M55" s="47">
        <v>52.510000000000005</v>
      </c>
      <c r="N55" s="33"/>
      <c r="O55" s="39"/>
      <c r="P55" s="39"/>
      <c r="Q55" s="40"/>
    </row>
    <row r="56" spans="1:17">
      <c r="A56" s="38">
        <v>50</v>
      </c>
      <c r="B56" s="26">
        <v>16</v>
      </c>
      <c r="C56" s="26" t="s">
        <v>69</v>
      </c>
      <c r="D56" s="26" t="s">
        <v>52</v>
      </c>
      <c r="E56" s="26" t="s">
        <v>8</v>
      </c>
      <c r="F56" s="26" t="s">
        <v>66</v>
      </c>
      <c r="G56" s="26" t="s">
        <v>53</v>
      </c>
      <c r="H56" s="26" t="s">
        <v>3</v>
      </c>
      <c r="I56" s="26" t="s">
        <v>3</v>
      </c>
      <c r="J56" s="26" t="s">
        <v>3</v>
      </c>
      <c r="K56" s="42">
        <v>26.58</v>
      </c>
      <c r="L56" s="42">
        <v>26.06</v>
      </c>
      <c r="M56" s="47">
        <v>52.64</v>
      </c>
      <c r="N56" s="33"/>
      <c r="O56" s="41"/>
      <c r="P56" s="41"/>
      <c r="Q56" s="40"/>
    </row>
    <row r="57" spans="1:17">
      <c r="A57" s="37">
        <v>51</v>
      </c>
      <c r="B57" s="26">
        <v>171</v>
      </c>
      <c r="C57" s="26" t="s">
        <v>303</v>
      </c>
      <c r="D57" s="26" t="s">
        <v>52</v>
      </c>
      <c r="E57" s="26" t="s">
        <v>2</v>
      </c>
      <c r="F57" s="26" t="s">
        <v>22</v>
      </c>
      <c r="G57" s="26" t="s">
        <v>80</v>
      </c>
      <c r="H57" s="26" t="s">
        <v>3</v>
      </c>
      <c r="I57" s="26" t="s">
        <v>3</v>
      </c>
      <c r="J57" s="26" t="s">
        <v>3</v>
      </c>
      <c r="K57" s="42">
        <v>27.52</v>
      </c>
      <c r="L57" s="42">
        <v>25.53</v>
      </c>
      <c r="M57" s="47">
        <v>53.05</v>
      </c>
      <c r="N57" s="33"/>
      <c r="O57" s="39"/>
      <c r="P57" s="39"/>
      <c r="Q57" s="40"/>
    </row>
    <row r="58" spans="1:17">
      <c r="A58" s="38">
        <v>52</v>
      </c>
      <c r="B58" s="26">
        <v>30</v>
      </c>
      <c r="C58" s="26" t="s">
        <v>175</v>
      </c>
      <c r="D58" s="26" t="s">
        <v>52</v>
      </c>
      <c r="E58" s="26" t="s">
        <v>2</v>
      </c>
      <c r="F58" s="26" t="s">
        <v>9</v>
      </c>
      <c r="G58" s="26" t="s">
        <v>53</v>
      </c>
      <c r="H58" s="26" t="s">
        <v>3</v>
      </c>
      <c r="I58" s="26" t="s">
        <v>3</v>
      </c>
      <c r="J58" s="26" t="s">
        <v>3</v>
      </c>
      <c r="K58" s="42">
        <v>25.77</v>
      </c>
      <c r="L58" s="42">
        <v>27.37</v>
      </c>
      <c r="M58" s="47">
        <v>53.14</v>
      </c>
      <c r="N58" s="33"/>
      <c r="O58" s="41"/>
      <c r="P58" s="41"/>
      <c r="Q58" s="40"/>
    </row>
    <row r="59" spans="1:17">
      <c r="A59" s="37">
        <v>53</v>
      </c>
      <c r="B59" s="26">
        <v>105</v>
      </c>
      <c r="C59" s="26" t="s">
        <v>248</v>
      </c>
      <c r="D59" s="26" t="s">
        <v>52</v>
      </c>
      <c r="E59" s="26" t="s">
        <v>8</v>
      </c>
      <c r="F59" s="26" t="s">
        <v>242</v>
      </c>
      <c r="G59" s="26" t="s">
        <v>73</v>
      </c>
      <c r="H59" s="26" t="s">
        <v>3</v>
      </c>
      <c r="I59" s="26" t="s">
        <v>3</v>
      </c>
      <c r="J59" s="26" t="s">
        <v>3</v>
      </c>
      <c r="K59" s="42">
        <v>25.95</v>
      </c>
      <c r="L59" s="42">
        <v>27.32</v>
      </c>
      <c r="M59" s="47">
        <v>53.269999999999996</v>
      </c>
      <c r="N59" s="33"/>
      <c r="O59" s="39"/>
      <c r="P59" s="39"/>
      <c r="Q59" s="40"/>
    </row>
    <row r="60" spans="1:17">
      <c r="A60" s="38">
        <v>54</v>
      </c>
      <c r="B60" s="26">
        <v>182</v>
      </c>
      <c r="C60" s="26" t="s">
        <v>309</v>
      </c>
      <c r="D60" s="26" t="s">
        <v>54</v>
      </c>
      <c r="E60" s="26" t="s">
        <v>2</v>
      </c>
      <c r="F60" s="26" t="s">
        <v>277</v>
      </c>
      <c r="G60" s="26" t="s">
        <v>73</v>
      </c>
      <c r="H60" s="26" t="s">
        <v>3</v>
      </c>
      <c r="I60" s="26" t="s">
        <v>3</v>
      </c>
      <c r="J60" s="26" t="s">
        <v>3</v>
      </c>
      <c r="K60" s="42">
        <v>27.98</v>
      </c>
      <c r="L60" s="42">
        <v>25.35</v>
      </c>
      <c r="M60" s="47">
        <v>53.33</v>
      </c>
      <c r="N60" s="33"/>
      <c r="O60" s="41"/>
      <c r="P60" s="41"/>
      <c r="Q60" s="40"/>
    </row>
    <row r="61" spans="1:17">
      <c r="A61" s="37">
        <v>55</v>
      </c>
      <c r="B61" s="26">
        <v>44</v>
      </c>
      <c r="C61" s="26" t="s">
        <v>189</v>
      </c>
      <c r="D61" s="26" t="s">
        <v>52</v>
      </c>
      <c r="E61" s="26" t="s">
        <v>2</v>
      </c>
      <c r="F61" s="26" t="s">
        <v>185</v>
      </c>
      <c r="G61" s="26" t="s">
        <v>53</v>
      </c>
      <c r="H61" s="26" t="s">
        <v>3</v>
      </c>
      <c r="I61" s="26" t="s">
        <v>3</v>
      </c>
      <c r="J61" s="26" t="s">
        <v>3</v>
      </c>
      <c r="K61" s="42">
        <v>26.37</v>
      </c>
      <c r="L61" s="42">
        <v>27.01</v>
      </c>
      <c r="M61" s="47">
        <v>53.38</v>
      </c>
      <c r="N61" s="33"/>
      <c r="O61" s="39"/>
      <c r="P61" s="39"/>
      <c r="Q61" s="40"/>
    </row>
    <row r="62" spans="1:17">
      <c r="A62" s="38">
        <v>56</v>
      </c>
      <c r="B62" s="26">
        <v>109</v>
      </c>
      <c r="C62" s="26" t="s">
        <v>101</v>
      </c>
      <c r="D62" s="26" t="s">
        <v>52</v>
      </c>
      <c r="E62" s="26" t="s">
        <v>2</v>
      </c>
      <c r="F62" s="26" t="s">
        <v>41</v>
      </c>
      <c r="G62" s="26" t="s">
        <v>73</v>
      </c>
      <c r="H62" s="26" t="s">
        <v>3</v>
      </c>
      <c r="I62" s="26" t="s">
        <v>3</v>
      </c>
      <c r="J62" s="26" t="s">
        <v>3</v>
      </c>
      <c r="K62" s="42">
        <v>25.8</v>
      </c>
      <c r="L62" s="42">
        <v>27.6</v>
      </c>
      <c r="M62" s="47">
        <v>53.400000000000006</v>
      </c>
      <c r="N62" s="33"/>
      <c r="O62" s="41"/>
      <c r="P62" s="41"/>
      <c r="Q62" s="40"/>
    </row>
    <row r="63" spans="1:17">
      <c r="A63" s="37">
        <v>57</v>
      </c>
      <c r="B63" s="26">
        <v>156</v>
      </c>
      <c r="C63" s="26" t="s">
        <v>288</v>
      </c>
      <c r="D63" s="26" t="s">
        <v>52</v>
      </c>
      <c r="E63" s="26" t="s">
        <v>8</v>
      </c>
      <c r="F63" s="26" t="s">
        <v>283</v>
      </c>
      <c r="G63" s="26" t="s">
        <v>73</v>
      </c>
      <c r="H63" s="26" t="s">
        <v>3</v>
      </c>
      <c r="I63" s="26" t="s">
        <v>3</v>
      </c>
      <c r="J63" s="26" t="s">
        <v>3</v>
      </c>
      <c r="K63" s="42">
        <v>26.32</v>
      </c>
      <c r="L63" s="42">
        <v>27.11</v>
      </c>
      <c r="M63" s="47">
        <v>53.43</v>
      </c>
      <c r="N63" s="33"/>
      <c r="O63" s="39"/>
      <c r="P63" s="39"/>
      <c r="Q63" s="40"/>
    </row>
    <row r="64" spans="1:17">
      <c r="A64" s="38">
        <v>58</v>
      </c>
      <c r="B64" s="26">
        <v>18</v>
      </c>
      <c r="C64" s="26" t="s">
        <v>14</v>
      </c>
      <c r="D64" s="26" t="s">
        <v>52</v>
      </c>
      <c r="E64" s="26" t="s">
        <v>2</v>
      </c>
      <c r="F64" s="26" t="s">
        <v>165</v>
      </c>
      <c r="G64" s="26" t="s">
        <v>53</v>
      </c>
      <c r="H64" s="26" t="s">
        <v>3</v>
      </c>
      <c r="I64" s="26" t="s">
        <v>4</v>
      </c>
      <c r="J64" s="26" t="s">
        <v>3</v>
      </c>
      <c r="K64" s="42">
        <v>27.37</v>
      </c>
      <c r="L64" s="42">
        <v>26.07</v>
      </c>
      <c r="M64" s="47">
        <v>53.44</v>
      </c>
      <c r="N64" s="33"/>
      <c r="O64" s="41"/>
      <c r="P64" s="41"/>
      <c r="Q64" s="40"/>
    </row>
    <row r="65" spans="1:17">
      <c r="A65" s="37">
        <v>59</v>
      </c>
      <c r="B65" s="26">
        <v>79</v>
      </c>
      <c r="C65" s="26" t="s">
        <v>218</v>
      </c>
      <c r="D65" s="26" t="s">
        <v>52</v>
      </c>
      <c r="E65" s="26" t="s">
        <v>8</v>
      </c>
      <c r="F65" s="26" t="s">
        <v>216</v>
      </c>
      <c r="G65" s="26" t="s">
        <v>53</v>
      </c>
      <c r="H65" s="26" t="s">
        <v>4</v>
      </c>
      <c r="I65" s="26" t="s">
        <v>4</v>
      </c>
      <c r="J65" s="26" t="s">
        <v>3</v>
      </c>
      <c r="K65" s="42">
        <v>27.06</v>
      </c>
      <c r="L65" s="42">
        <v>26.51</v>
      </c>
      <c r="M65" s="47">
        <v>53.57</v>
      </c>
      <c r="N65" s="33"/>
      <c r="O65" s="39"/>
      <c r="P65" s="39"/>
      <c r="Q65" s="40"/>
    </row>
    <row r="66" spans="1:17">
      <c r="A66" s="38">
        <v>60</v>
      </c>
      <c r="B66" s="26">
        <v>25</v>
      </c>
      <c r="C66" s="26" t="s">
        <v>19</v>
      </c>
      <c r="D66" s="26" t="s">
        <v>52</v>
      </c>
      <c r="E66" s="26" t="s">
        <v>2</v>
      </c>
      <c r="F66" s="26" t="s">
        <v>171</v>
      </c>
      <c r="G66" s="26" t="s">
        <v>53</v>
      </c>
      <c r="H66" s="26" t="s">
        <v>3</v>
      </c>
      <c r="I66" s="26" t="s">
        <v>4</v>
      </c>
      <c r="J66" s="26" t="s">
        <v>3</v>
      </c>
      <c r="K66" s="42">
        <v>27.22</v>
      </c>
      <c r="L66" s="42">
        <v>26.64</v>
      </c>
      <c r="M66" s="47">
        <v>53.86</v>
      </c>
      <c r="N66" s="33"/>
      <c r="O66" s="41"/>
      <c r="P66" s="41"/>
      <c r="Q66" s="40"/>
    </row>
    <row r="67" spans="1:17">
      <c r="A67" s="37">
        <v>61</v>
      </c>
      <c r="B67" s="26">
        <v>106</v>
      </c>
      <c r="C67" s="26" t="s">
        <v>92</v>
      </c>
      <c r="D67" s="26" t="s">
        <v>52</v>
      </c>
      <c r="E67" s="26" t="s">
        <v>8</v>
      </c>
      <c r="F67" s="26" t="s">
        <v>17</v>
      </c>
      <c r="G67" s="26" t="s">
        <v>73</v>
      </c>
      <c r="H67" s="26" t="s">
        <v>3</v>
      </c>
      <c r="I67" s="26" t="s">
        <v>3</v>
      </c>
      <c r="J67" s="26" t="s">
        <v>3</v>
      </c>
      <c r="K67" s="42">
        <v>27.62</v>
      </c>
      <c r="L67" s="42">
        <v>26.45</v>
      </c>
      <c r="M67" s="47">
        <v>54.07</v>
      </c>
      <c r="N67" s="33"/>
      <c r="O67" s="39"/>
      <c r="P67" s="39"/>
      <c r="Q67" s="40"/>
    </row>
    <row r="68" spans="1:17">
      <c r="A68" s="38">
        <v>62</v>
      </c>
      <c r="B68" s="26">
        <v>111</v>
      </c>
      <c r="C68" s="26" t="s">
        <v>251</v>
      </c>
      <c r="D68" s="26" t="s">
        <v>52</v>
      </c>
      <c r="E68" s="26" t="s">
        <v>2</v>
      </c>
      <c r="F68" s="26" t="s">
        <v>41</v>
      </c>
      <c r="G68" s="26" t="s">
        <v>73</v>
      </c>
      <c r="H68" s="26" t="s">
        <v>3</v>
      </c>
      <c r="I68" s="26" t="s">
        <v>3</v>
      </c>
      <c r="J68" s="26" t="s">
        <v>3</v>
      </c>
      <c r="K68" s="42">
        <v>26.72</v>
      </c>
      <c r="L68" s="42">
        <v>27.5</v>
      </c>
      <c r="M68" s="47">
        <v>54.22</v>
      </c>
      <c r="N68" s="33"/>
      <c r="O68" s="41"/>
      <c r="P68" s="41"/>
      <c r="Q68" s="40"/>
    </row>
    <row r="69" spans="1:17">
      <c r="A69" s="37">
        <v>63</v>
      </c>
      <c r="B69" s="26">
        <v>188</v>
      </c>
      <c r="C69" s="26" t="s">
        <v>315</v>
      </c>
      <c r="D69" s="26" t="s">
        <v>52</v>
      </c>
      <c r="E69" s="26" t="s">
        <v>2</v>
      </c>
      <c r="F69" s="26" t="s">
        <v>86</v>
      </c>
      <c r="G69" s="26" t="s">
        <v>87</v>
      </c>
      <c r="H69" s="26" t="s">
        <v>3</v>
      </c>
      <c r="I69" s="26" t="s">
        <v>3</v>
      </c>
      <c r="J69" s="26" t="s">
        <v>3</v>
      </c>
      <c r="K69" s="42">
        <v>26.63</v>
      </c>
      <c r="L69" s="42">
        <v>27.73</v>
      </c>
      <c r="M69" s="47">
        <v>54.36</v>
      </c>
      <c r="N69" s="33"/>
      <c r="O69" s="39"/>
      <c r="P69" s="39"/>
      <c r="Q69" s="40"/>
    </row>
    <row r="70" spans="1:17">
      <c r="A70" s="38">
        <v>64</v>
      </c>
      <c r="B70" s="26">
        <v>149</v>
      </c>
      <c r="C70" s="26" t="s">
        <v>36</v>
      </c>
      <c r="D70" s="26" t="s">
        <v>52</v>
      </c>
      <c r="E70" s="26" t="s">
        <v>8</v>
      </c>
      <c r="F70" s="26" t="s">
        <v>35</v>
      </c>
      <c r="G70" s="26" t="s">
        <v>73</v>
      </c>
      <c r="H70" s="26" t="s">
        <v>3</v>
      </c>
      <c r="I70" s="26" t="s">
        <v>3</v>
      </c>
      <c r="J70" s="26" t="s">
        <v>3</v>
      </c>
      <c r="K70" s="42">
        <v>27.11</v>
      </c>
      <c r="L70" s="42">
        <v>27.3</v>
      </c>
      <c r="M70" s="47">
        <v>54.41</v>
      </c>
      <c r="N70" s="33"/>
      <c r="O70" s="41"/>
      <c r="P70" s="41"/>
      <c r="Q70" s="40"/>
    </row>
    <row r="71" spans="1:17">
      <c r="A71" s="37">
        <v>65</v>
      </c>
      <c r="B71" s="26">
        <v>107</v>
      </c>
      <c r="C71" s="27" t="s">
        <v>100</v>
      </c>
      <c r="D71" s="26" t="s">
        <v>52</v>
      </c>
      <c r="E71" s="26" t="s">
        <v>2</v>
      </c>
      <c r="F71" s="26" t="s">
        <v>41</v>
      </c>
      <c r="G71" s="26" t="s">
        <v>73</v>
      </c>
      <c r="H71" s="26" t="s">
        <v>3</v>
      </c>
      <c r="I71" s="26" t="s">
        <v>3</v>
      </c>
      <c r="J71" s="26" t="s">
        <v>3</v>
      </c>
      <c r="K71" s="42">
        <v>27.24</v>
      </c>
      <c r="L71" s="42">
        <v>27.57</v>
      </c>
      <c r="M71" s="47">
        <v>54.81</v>
      </c>
      <c r="N71" s="33"/>
      <c r="O71" s="39"/>
      <c r="P71" s="39"/>
      <c r="Q71" s="40"/>
    </row>
    <row r="72" spans="1:17">
      <c r="A72" s="38">
        <v>66</v>
      </c>
      <c r="B72" s="26">
        <v>166</v>
      </c>
      <c r="C72" s="26" t="s">
        <v>297</v>
      </c>
      <c r="D72" s="26" t="s">
        <v>52</v>
      </c>
      <c r="E72" s="26" t="s">
        <v>8</v>
      </c>
      <c r="F72" s="26" t="s">
        <v>298</v>
      </c>
      <c r="G72" s="26" t="s">
        <v>73</v>
      </c>
      <c r="H72" s="26" t="s">
        <v>3</v>
      </c>
      <c r="I72" s="26" t="s">
        <v>3</v>
      </c>
      <c r="J72" s="26" t="s">
        <v>3</v>
      </c>
      <c r="K72" s="42">
        <v>26.6</v>
      </c>
      <c r="L72" s="42">
        <v>28.26</v>
      </c>
      <c r="M72" s="47">
        <v>54.86</v>
      </c>
      <c r="N72" s="33"/>
      <c r="O72" s="41"/>
      <c r="P72" s="41"/>
      <c r="Q72" s="40"/>
    </row>
    <row r="73" spans="1:17" s="7" customFormat="1">
      <c r="A73" s="37">
        <v>67</v>
      </c>
      <c r="B73" s="26">
        <v>33</v>
      </c>
      <c r="C73" s="26" t="s">
        <v>59</v>
      </c>
      <c r="D73" s="26" t="s">
        <v>54</v>
      </c>
      <c r="E73" s="26" t="s">
        <v>2</v>
      </c>
      <c r="F73" s="26" t="s">
        <v>176</v>
      </c>
      <c r="G73" s="26" t="s">
        <v>53</v>
      </c>
      <c r="H73" s="26" t="s">
        <v>4</v>
      </c>
      <c r="I73" s="26" t="s">
        <v>3</v>
      </c>
      <c r="J73" s="26" t="s">
        <v>3</v>
      </c>
      <c r="K73" s="42">
        <v>26.61</v>
      </c>
      <c r="L73" s="42">
        <v>28.27</v>
      </c>
      <c r="M73" s="47">
        <v>54.879999999999995</v>
      </c>
      <c r="N73" s="33"/>
      <c r="O73" s="39"/>
      <c r="P73" s="39"/>
      <c r="Q73" s="40"/>
    </row>
    <row r="74" spans="1:17" s="7" customFormat="1">
      <c r="A74" s="38">
        <v>68</v>
      </c>
      <c r="B74" s="26">
        <v>177</v>
      </c>
      <c r="C74" s="26" t="s">
        <v>27</v>
      </c>
      <c r="D74" s="26" t="s">
        <v>52</v>
      </c>
      <c r="E74" s="26" t="s">
        <v>8</v>
      </c>
      <c r="F74" s="26" t="s">
        <v>307</v>
      </c>
      <c r="G74" s="26" t="s">
        <v>73</v>
      </c>
      <c r="H74" s="26" t="s">
        <v>3</v>
      </c>
      <c r="I74" s="26" t="s">
        <v>3</v>
      </c>
      <c r="J74" s="26" t="s">
        <v>3</v>
      </c>
      <c r="K74" s="42">
        <v>26.57</v>
      </c>
      <c r="L74" s="42">
        <v>28.43</v>
      </c>
      <c r="M74" s="47">
        <v>55</v>
      </c>
      <c r="N74" s="33"/>
      <c r="O74" s="41"/>
      <c r="P74" s="41"/>
      <c r="Q74" s="40"/>
    </row>
    <row r="75" spans="1:17">
      <c r="A75" s="37">
        <v>69</v>
      </c>
      <c r="B75" s="26">
        <v>67</v>
      </c>
      <c r="C75" s="26" t="s">
        <v>207</v>
      </c>
      <c r="D75" s="26" t="s">
        <v>52</v>
      </c>
      <c r="E75" s="26" t="s">
        <v>8</v>
      </c>
      <c r="F75" s="26" t="s">
        <v>208</v>
      </c>
      <c r="G75" s="26" t="s">
        <v>53</v>
      </c>
      <c r="H75" s="26" t="s">
        <v>3</v>
      </c>
      <c r="I75" s="26" t="s">
        <v>3</v>
      </c>
      <c r="J75" s="26" t="s">
        <v>3</v>
      </c>
      <c r="K75" s="42">
        <v>27.51</v>
      </c>
      <c r="L75" s="42">
        <v>27.62</v>
      </c>
      <c r="M75" s="47">
        <v>55.13</v>
      </c>
      <c r="N75" s="33"/>
      <c r="O75" s="39"/>
      <c r="P75" s="39"/>
      <c r="Q75" s="40"/>
    </row>
    <row r="76" spans="1:17">
      <c r="A76" s="38">
        <v>70</v>
      </c>
      <c r="B76" s="26">
        <v>152</v>
      </c>
      <c r="C76" s="26" t="s">
        <v>285</v>
      </c>
      <c r="D76" s="26" t="s">
        <v>52</v>
      </c>
      <c r="E76" s="26" t="s">
        <v>8</v>
      </c>
      <c r="F76" s="26" t="s">
        <v>283</v>
      </c>
      <c r="G76" s="26" t="s">
        <v>73</v>
      </c>
      <c r="H76" s="26" t="s">
        <v>3</v>
      </c>
      <c r="I76" s="26" t="s">
        <v>3</v>
      </c>
      <c r="J76" s="26" t="s">
        <v>3</v>
      </c>
      <c r="K76" s="42">
        <v>27.99</v>
      </c>
      <c r="L76" s="42">
        <v>27.23</v>
      </c>
      <c r="M76" s="47">
        <v>55.22</v>
      </c>
      <c r="N76" s="33"/>
      <c r="O76" s="41"/>
      <c r="P76" s="41"/>
      <c r="Q76" s="40"/>
    </row>
    <row r="77" spans="1:17">
      <c r="A77" s="37">
        <v>71</v>
      </c>
      <c r="B77" s="26">
        <v>68</v>
      </c>
      <c r="C77" s="26" t="s">
        <v>93</v>
      </c>
      <c r="D77" s="26" t="s">
        <v>52</v>
      </c>
      <c r="E77" s="26" t="s">
        <v>2</v>
      </c>
      <c r="F77" s="26" t="s">
        <v>5</v>
      </c>
      <c r="G77" s="26" t="s">
        <v>53</v>
      </c>
      <c r="H77" s="26" t="s">
        <v>4</v>
      </c>
      <c r="I77" s="26" t="s">
        <v>3</v>
      </c>
      <c r="J77" s="26" t="s">
        <v>3</v>
      </c>
      <c r="K77" s="42">
        <v>28.1</v>
      </c>
      <c r="L77" s="42">
        <v>27.2</v>
      </c>
      <c r="M77" s="47">
        <v>55.3</v>
      </c>
      <c r="N77" s="33"/>
      <c r="O77" s="39"/>
      <c r="P77" s="39"/>
      <c r="Q77" s="40"/>
    </row>
    <row r="78" spans="1:17">
      <c r="A78" s="38">
        <v>72</v>
      </c>
      <c r="B78" s="26">
        <v>54</v>
      </c>
      <c r="C78" s="26" t="s">
        <v>195</v>
      </c>
      <c r="D78" s="26" t="s">
        <v>52</v>
      </c>
      <c r="E78" s="26" t="s">
        <v>8</v>
      </c>
      <c r="F78" s="26" t="s">
        <v>196</v>
      </c>
      <c r="G78" s="26" t="s">
        <v>53</v>
      </c>
      <c r="H78" s="26" t="s">
        <v>3</v>
      </c>
      <c r="I78" s="26" t="s">
        <v>3</v>
      </c>
      <c r="J78" s="26" t="s">
        <v>3</v>
      </c>
      <c r="K78" s="42">
        <v>28.33</v>
      </c>
      <c r="L78" s="42">
        <v>27.11</v>
      </c>
      <c r="M78" s="47">
        <v>55.44</v>
      </c>
      <c r="N78" s="33"/>
      <c r="O78" s="41"/>
      <c r="P78" s="41"/>
      <c r="Q78" s="40"/>
    </row>
    <row r="79" spans="1:17" ht="15" customHeight="1">
      <c r="A79" s="37">
        <v>73</v>
      </c>
      <c r="B79" s="26">
        <v>170</v>
      </c>
      <c r="C79" s="26" t="s">
        <v>302</v>
      </c>
      <c r="D79" s="26" t="s">
        <v>52</v>
      </c>
      <c r="E79" s="26" t="s">
        <v>2</v>
      </c>
      <c r="F79" s="26" t="s">
        <v>298</v>
      </c>
      <c r="G79" s="26" t="s">
        <v>73</v>
      </c>
      <c r="H79" s="26" t="s">
        <v>3</v>
      </c>
      <c r="I79" s="26" t="s">
        <v>3</v>
      </c>
      <c r="J79" s="26" t="s">
        <v>3</v>
      </c>
      <c r="K79" s="42">
        <v>27.33</v>
      </c>
      <c r="L79" s="42">
        <v>28.62</v>
      </c>
      <c r="M79" s="47">
        <v>55.95</v>
      </c>
      <c r="N79" s="33"/>
      <c r="O79" s="39"/>
      <c r="P79" s="39"/>
      <c r="Q79" s="40"/>
    </row>
    <row r="80" spans="1:17">
      <c r="A80" s="38">
        <v>74</v>
      </c>
      <c r="B80" s="26">
        <v>71</v>
      </c>
      <c r="C80" s="26" t="s">
        <v>211</v>
      </c>
      <c r="D80" s="26" t="s">
        <v>52</v>
      </c>
      <c r="E80" s="26" t="s">
        <v>8</v>
      </c>
      <c r="F80" s="26" t="s">
        <v>208</v>
      </c>
      <c r="G80" s="26" t="s">
        <v>53</v>
      </c>
      <c r="H80" s="26" t="s">
        <v>3</v>
      </c>
      <c r="I80" s="26" t="s">
        <v>3</v>
      </c>
      <c r="J80" s="26" t="s">
        <v>3</v>
      </c>
      <c r="K80" s="42">
        <v>28.07</v>
      </c>
      <c r="L80" s="42">
        <v>28.1</v>
      </c>
      <c r="M80" s="47">
        <v>56.17</v>
      </c>
      <c r="N80" s="33"/>
      <c r="O80" s="41"/>
      <c r="P80" s="41"/>
      <c r="Q80" s="40"/>
    </row>
    <row r="81" spans="1:17">
      <c r="A81" s="37">
        <v>75</v>
      </c>
      <c r="B81" s="26">
        <v>14</v>
      </c>
      <c r="C81" s="26" t="s">
        <v>67</v>
      </c>
      <c r="D81" s="26" t="s">
        <v>52</v>
      </c>
      <c r="E81" s="26" t="s">
        <v>2</v>
      </c>
      <c r="F81" s="26" t="s">
        <v>66</v>
      </c>
      <c r="G81" s="26" t="s">
        <v>53</v>
      </c>
      <c r="H81" s="26" t="s">
        <v>3</v>
      </c>
      <c r="I81" s="26" t="s">
        <v>3</v>
      </c>
      <c r="J81" s="26" t="s">
        <v>3</v>
      </c>
      <c r="K81" s="42">
        <v>27.67</v>
      </c>
      <c r="L81" s="42">
        <v>28.65</v>
      </c>
      <c r="M81" s="47">
        <v>56.32</v>
      </c>
      <c r="N81" s="33"/>
      <c r="O81" s="39"/>
      <c r="P81" s="39"/>
      <c r="Q81" s="40"/>
    </row>
    <row r="82" spans="1:17">
      <c r="A82" s="38">
        <v>76</v>
      </c>
      <c r="B82" s="26">
        <v>7</v>
      </c>
      <c r="C82" s="26" t="s">
        <v>158</v>
      </c>
      <c r="D82" s="26" t="s">
        <v>52</v>
      </c>
      <c r="E82" s="26" t="s">
        <v>8</v>
      </c>
      <c r="F82" s="26" t="s">
        <v>153</v>
      </c>
      <c r="G82" s="26" t="s">
        <v>53</v>
      </c>
      <c r="H82" s="26" t="s">
        <v>3</v>
      </c>
      <c r="I82" s="26" t="s">
        <v>3</v>
      </c>
      <c r="J82" s="26" t="s">
        <v>3</v>
      </c>
      <c r="K82" s="42">
        <v>27.99</v>
      </c>
      <c r="L82" s="42">
        <v>28.54</v>
      </c>
      <c r="M82" s="47">
        <v>56.53</v>
      </c>
      <c r="N82" s="33"/>
      <c r="O82" s="41"/>
      <c r="P82" s="41"/>
      <c r="Q82" s="40"/>
    </row>
    <row r="83" spans="1:17">
      <c r="A83" s="37">
        <v>77</v>
      </c>
      <c r="B83" s="26">
        <v>161</v>
      </c>
      <c r="C83" s="26" t="s">
        <v>21</v>
      </c>
      <c r="D83" s="26" t="s">
        <v>52</v>
      </c>
      <c r="E83" s="26" t="s">
        <v>2</v>
      </c>
      <c r="F83" s="26" t="s">
        <v>292</v>
      </c>
      <c r="G83" s="26" t="s">
        <v>73</v>
      </c>
      <c r="H83" s="26" t="s">
        <v>4</v>
      </c>
      <c r="I83" s="26" t="s">
        <v>3</v>
      </c>
      <c r="J83" s="26" t="s">
        <v>3</v>
      </c>
      <c r="K83" s="42">
        <v>28.47</v>
      </c>
      <c r="L83" s="42">
        <v>28.68</v>
      </c>
      <c r="M83" s="47">
        <v>57.15</v>
      </c>
      <c r="N83" s="33"/>
      <c r="O83" s="39"/>
      <c r="P83" s="39"/>
      <c r="Q83" s="40"/>
    </row>
    <row r="84" spans="1:17">
      <c r="A84" s="38">
        <v>78</v>
      </c>
      <c r="B84" s="26">
        <v>26</v>
      </c>
      <c r="C84" s="26" t="s">
        <v>11</v>
      </c>
      <c r="D84" s="26" t="s">
        <v>54</v>
      </c>
      <c r="E84" s="26" t="s">
        <v>2</v>
      </c>
      <c r="F84" s="26" t="s">
        <v>9</v>
      </c>
      <c r="G84" s="26" t="s">
        <v>53</v>
      </c>
      <c r="H84" s="26" t="s">
        <v>3</v>
      </c>
      <c r="I84" s="26" t="s">
        <v>3</v>
      </c>
      <c r="J84" s="26" t="s">
        <v>3</v>
      </c>
      <c r="K84" s="42">
        <v>30.01</v>
      </c>
      <c r="L84" s="42">
        <v>27.69</v>
      </c>
      <c r="M84" s="47">
        <v>57.7</v>
      </c>
      <c r="N84" s="33"/>
      <c r="O84" s="41"/>
      <c r="P84" s="41"/>
      <c r="Q84" s="40"/>
    </row>
    <row r="85" spans="1:17">
      <c r="A85" s="37">
        <v>79</v>
      </c>
      <c r="B85" s="26">
        <v>28</v>
      </c>
      <c r="C85" s="26" t="s">
        <v>173</v>
      </c>
      <c r="D85" s="26" t="s">
        <v>52</v>
      </c>
      <c r="E85" s="26" t="s">
        <v>8</v>
      </c>
      <c r="F85" s="26" t="s">
        <v>9</v>
      </c>
      <c r="G85" s="26" t="s">
        <v>53</v>
      </c>
      <c r="H85" s="26" t="s">
        <v>3</v>
      </c>
      <c r="I85" s="26" t="s">
        <v>3</v>
      </c>
      <c r="J85" s="26" t="s">
        <v>3</v>
      </c>
      <c r="K85" s="42">
        <v>30.93</v>
      </c>
      <c r="L85" s="42">
        <v>27.06</v>
      </c>
      <c r="M85" s="47">
        <v>57.989999999999995</v>
      </c>
      <c r="N85" s="33"/>
      <c r="O85" s="39"/>
      <c r="P85" s="39"/>
      <c r="Q85" s="40"/>
    </row>
    <row r="86" spans="1:17" s="7" customFormat="1">
      <c r="A86" s="38">
        <v>80</v>
      </c>
      <c r="B86" s="26">
        <v>160</v>
      </c>
      <c r="C86" s="26" t="s">
        <v>74</v>
      </c>
      <c r="D86" s="26" t="s">
        <v>52</v>
      </c>
      <c r="E86" s="26" t="s">
        <v>2</v>
      </c>
      <c r="F86" s="26" t="s">
        <v>291</v>
      </c>
      <c r="G86" s="26" t="s">
        <v>73</v>
      </c>
      <c r="H86" s="26" t="s">
        <v>3</v>
      </c>
      <c r="I86" s="26" t="s">
        <v>3</v>
      </c>
      <c r="J86" s="26" t="s">
        <v>3</v>
      </c>
      <c r="K86" s="42">
        <v>29.57</v>
      </c>
      <c r="L86" s="42">
        <v>28.98</v>
      </c>
      <c r="M86" s="47">
        <v>58.55</v>
      </c>
      <c r="N86" s="33"/>
      <c r="O86" s="41"/>
      <c r="P86" s="41"/>
      <c r="Q86" s="40"/>
    </row>
    <row r="87" spans="1:17">
      <c r="A87" s="37">
        <v>81</v>
      </c>
      <c r="B87" s="26">
        <v>159</v>
      </c>
      <c r="C87" s="26" t="s">
        <v>103</v>
      </c>
      <c r="D87" s="26" t="s">
        <v>52</v>
      </c>
      <c r="E87" s="26" t="s">
        <v>2</v>
      </c>
      <c r="F87" s="26" t="s">
        <v>292</v>
      </c>
      <c r="G87" s="26" t="s">
        <v>73</v>
      </c>
      <c r="H87" s="26" t="s">
        <v>3</v>
      </c>
      <c r="I87" s="26" t="s">
        <v>3</v>
      </c>
      <c r="J87" s="26" t="s">
        <v>3</v>
      </c>
      <c r="K87" s="42">
        <v>29.5</v>
      </c>
      <c r="L87" s="42">
        <v>29.17</v>
      </c>
      <c r="M87" s="47">
        <v>58.67</v>
      </c>
      <c r="N87" s="33"/>
      <c r="O87" s="39"/>
      <c r="P87" s="39"/>
      <c r="Q87" s="40"/>
    </row>
    <row r="88" spans="1:17">
      <c r="A88" s="38">
        <v>82</v>
      </c>
      <c r="B88" s="26">
        <v>35</v>
      </c>
      <c r="C88" s="26" t="s">
        <v>179</v>
      </c>
      <c r="D88" s="26" t="s">
        <v>52</v>
      </c>
      <c r="E88" s="26" t="s">
        <v>2</v>
      </c>
      <c r="F88" s="26" t="s">
        <v>176</v>
      </c>
      <c r="G88" s="26" t="s">
        <v>53</v>
      </c>
      <c r="H88" s="26" t="s">
        <v>3</v>
      </c>
      <c r="I88" s="26" t="s">
        <v>3</v>
      </c>
      <c r="J88" s="26" t="s">
        <v>3</v>
      </c>
      <c r="K88" s="42">
        <v>30.14</v>
      </c>
      <c r="L88" s="42">
        <v>28.55</v>
      </c>
      <c r="M88" s="47">
        <v>58.69</v>
      </c>
      <c r="N88" s="33"/>
      <c r="O88" s="41"/>
      <c r="P88" s="41"/>
      <c r="Q88" s="40"/>
    </row>
    <row r="89" spans="1:17">
      <c r="A89" s="37">
        <v>83</v>
      </c>
      <c r="B89" s="26">
        <v>118</v>
      </c>
      <c r="C89" s="26" t="s">
        <v>258</v>
      </c>
      <c r="D89" s="26" t="s">
        <v>52</v>
      </c>
      <c r="E89" s="26" t="s">
        <v>8</v>
      </c>
      <c r="F89" s="26" t="s">
        <v>196</v>
      </c>
      <c r="G89" s="26" t="s">
        <v>53</v>
      </c>
      <c r="H89" s="26" t="s">
        <v>3</v>
      </c>
      <c r="I89" s="26" t="s">
        <v>3</v>
      </c>
      <c r="J89" s="26" t="s">
        <v>3</v>
      </c>
      <c r="K89" s="42">
        <v>29.59</v>
      </c>
      <c r="L89" s="42">
        <v>29.38</v>
      </c>
      <c r="M89" s="47">
        <v>58.97</v>
      </c>
      <c r="N89" s="33"/>
      <c r="O89" s="39"/>
      <c r="P89" s="39"/>
      <c r="Q89" s="40"/>
    </row>
    <row r="90" spans="1:17">
      <c r="A90" s="38">
        <v>84</v>
      </c>
      <c r="B90" s="26">
        <v>155</v>
      </c>
      <c r="C90" s="26" t="s">
        <v>287</v>
      </c>
      <c r="D90" s="26" t="s">
        <v>52</v>
      </c>
      <c r="E90" s="26" t="s">
        <v>8</v>
      </c>
      <c r="F90" s="26" t="s">
        <v>75</v>
      </c>
      <c r="G90" s="26" t="s">
        <v>73</v>
      </c>
      <c r="H90" s="26" t="s">
        <v>3</v>
      </c>
      <c r="I90" s="26" t="s">
        <v>3</v>
      </c>
      <c r="J90" s="26" t="s">
        <v>3</v>
      </c>
      <c r="K90" s="42">
        <v>30.11</v>
      </c>
      <c r="L90" s="42">
        <v>29</v>
      </c>
      <c r="M90" s="47">
        <v>59.11</v>
      </c>
      <c r="N90" s="33"/>
      <c r="O90" s="41"/>
      <c r="P90" s="41"/>
      <c r="Q90" s="40"/>
    </row>
    <row r="91" spans="1:17">
      <c r="A91" s="37">
        <v>85</v>
      </c>
      <c r="B91" s="26">
        <v>169</v>
      </c>
      <c r="C91" s="26" t="s">
        <v>301</v>
      </c>
      <c r="D91" s="26" t="s">
        <v>52</v>
      </c>
      <c r="E91" s="26" t="s">
        <v>2</v>
      </c>
      <c r="F91" s="26" t="s">
        <v>22</v>
      </c>
      <c r="G91" s="26" t="s">
        <v>80</v>
      </c>
      <c r="H91" s="26" t="s">
        <v>3</v>
      </c>
      <c r="I91" s="26" t="s">
        <v>3</v>
      </c>
      <c r="J91" s="26" t="s">
        <v>3</v>
      </c>
      <c r="K91" s="42">
        <v>29.99</v>
      </c>
      <c r="L91" s="42">
        <v>29.12</v>
      </c>
      <c r="M91" s="47">
        <v>59.11</v>
      </c>
      <c r="N91" s="33"/>
      <c r="O91" s="39"/>
      <c r="P91" s="39"/>
      <c r="Q91" s="40"/>
    </row>
    <row r="92" spans="1:17">
      <c r="A92" s="38">
        <v>86</v>
      </c>
      <c r="B92" s="26">
        <v>131</v>
      </c>
      <c r="C92" s="26" t="s">
        <v>269</v>
      </c>
      <c r="D92" s="26" t="s">
        <v>52</v>
      </c>
      <c r="E92" s="26" t="s">
        <v>8</v>
      </c>
      <c r="F92" s="26" t="s">
        <v>242</v>
      </c>
      <c r="G92" s="26" t="s">
        <v>73</v>
      </c>
      <c r="H92" s="26" t="s">
        <v>3</v>
      </c>
      <c r="I92" s="26" t="s">
        <v>3</v>
      </c>
      <c r="J92" s="26" t="s">
        <v>3</v>
      </c>
      <c r="K92" s="42">
        <v>30.51</v>
      </c>
      <c r="L92" s="42">
        <v>28.86</v>
      </c>
      <c r="M92" s="47">
        <v>59.370000000000005</v>
      </c>
      <c r="N92" s="33"/>
      <c r="O92" s="41"/>
      <c r="P92" s="41"/>
      <c r="Q92" s="40"/>
    </row>
    <row r="93" spans="1:17">
      <c r="A93" s="37">
        <v>87</v>
      </c>
      <c r="B93" s="26">
        <v>86</v>
      </c>
      <c r="C93" s="26" t="s">
        <v>228</v>
      </c>
      <c r="D93" s="26" t="s">
        <v>52</v>
      </c>
      <c r="E93" s="26" t="s">
        <v>2</v>
      </c>
      <c r="F93" s="26" t="s">
        <v>229</v>
      </c>
      <c r="G93" s="26" t="s">
        <v>53</v>
      </c>
      <c r="H93" s="26" t="s">
        <v>4</v>
      </c>
      <c r="I93" s="26" t="s">
        <v>3</v>
      </c>
      <c r="J93" s="26" t="s">
        <v>4</v>
      </c>
      <c r="K93" s="42">
        <v>29.03</v>
      </c>
      <c r="L93" s="42">
        <v>30.4</v>
      </c>
      <c r="M93" s="47">
        <v>59.43</v>
      </c>
      <c r="N93" s="33"/>
      <c r="O93" s="39"/>
      <c r="P93" s="39"/>
      <c r="Q93" s="40"/>
    </row>
    <row r="94" spans="1:17">
      <c r="A94" s="38">
        <v>88</v>
      </c>
      <c r="B94" s="26">
        <v>212</v>
      </c>
      <c r="C94" s="26" t="s">
        <v>336</v>
      </c>
      <c r="D94" s="26" t="s">
        <v>52</v>
      </c>
      <c r="E94" s="26" t="s">
        <v>8</v>
      </c>
      <c r="F94" s="26" t="s">
        <v>197</v>
      </c>
      <c r="G94" s="26" t="s">
        <v>53</v>
      </c>
      <c r="H94" s="26" t="s">
        <v>3</v>
      </c>
      <c r="I94" s="26" t="s">
        <v>3</v>
      </c>
      <c r="J94" s="26" t="s">
        <v>3</v>
      </c>
      <c r="K94" s="42">
        <v>29.53</v>
      </c>
      <c r="L94" s="42">
        <v>30.43</v>
      </c>
      <c r="M94" s="47">
        <v>59.96</v>
      </c>
      <c r="N94" s="33"/>
      <c r="O94" s="41"/>
      <c r="P94" s="41"/>
      <c r="Q94" s="40"/>
    </row>
    <row r="95" spans="1:17">
      <c r="A95" s="37">
        <v>89</v>
      </c>
      <c r="B95" s="26">
        <v>77</v>
      </c>
      <c r="C95" s="26" t="s">
        <v>215</v>
      </c>
      <c r="D95" s="26" t="s">
        <v>52</v>
      </c>
      <c r="E95" s="26" t="s">
        <v>2</v>
      </c>
      <c r="F95" s="26" t="s">
        <v>216</v>
      </c>
      <c r="G95" s="26" t="s">
        <v>53</v>
      </c>
      <c r="H95" s="26" t="s">
        <v>4</v>
      </c>
      <c r="I95" s="26" t="s">
        <v>4</v>
      </c>
      <c r="J95" s="26" t="s">
        <v>3</v>
      </c>
      <c r="K95" s="42">
        <v>30.69</v>
      </c>
      <c r="L95" s="42">
        <v>29.31</v>
      </c>
      <c r="M95" s="47">
        <v>60</v>
      </c>
      <c r="N95" s="33"/>
      <c r="O95" s="39"/>
      <c r="P95" s="39"/>
      <c r="Q95" s="40"/>
    </row>
    <row r="96" spans="1:17">
      <c r="A96" s="38">
        <v>90</v>
      </c>
      <c r="B96" s="26">
        <v>151</v>
      </c>
      <c r="C96" s="26" t="s">
        <v>284</v>
      </c>
      <c r="D96" s="26" t="s">
        <v>52</v>
      </c>
      <c r="E96" s="26" t="s">
        <v>2</v>
      </c>
      <c r="F96" s="26" t="s">
        <v>75</v>
      </c>
      <c r="G96" s="26" t="s">
        <v>73</v>
      </c>
      <c r="H96" s="26" t="s">
        <v>3</v>
      </c>
      <c r="I96" s="26" t="s">
        <v>3</v>
      </c>
      <c r="J96" s="26" t="s">
        <v>3</v>
      </c>
      <c r="K96" s="42">
        <v>30.89</v>
      </c>
      <c r="L96" s="42">
        <v>29.42</v>
      </c>
      <c r="M96" s="47">
        <v>60.31</v>
      </c>
      <c r="N96" s="33"/>
      <c r="O96" s="41"/>
      <c r="P96" s="41"/>
      <c r="Q96" s="40"/>
    </row>
    <row r="97" spans="1:17">
      <c r="A97" s="37">
        <v>91</v>
      </c>
      <c r="B97" s="26">
        <v>148</v>
      </c>
      <c r="C97" s="26" t="s">
        <v>113</v>
      </c>
      <c r="D97" s="26" t="s">
        <v>52</v>
      </c>
      <c r="E97" s="26" t="s">
        <v>8</v>
      </c>
      <c r="F97" s="26" t="s">
        <v>39</v>
      </c>
      <c r="G97" s="26" t="s">
        <v>80</v>
      </c>
      <c r="H97" s="26" t="s">
        <v>3</v>
      </c>
      <c r="I97" s="26" t="s">
        <v>3</v>
      </c>
      <c r="J97" s="26" t="s">
        <v>3</v>
      </c>
      <c r="K97" s="42">
        <v>30.58</v>
      </c>
      <c r="L97" s="42">
        <v>29.74</v>
      </c>
      <c r="M97" s="47">
        <v>60.319999999999993</v>
      </c>
      <c r="N97" s="33"/>
      <c r="O97" s="39"/>
      <c r="P97" s="39"/>
      <c r="Q97" s="40"/>
    </row>
    <row r="98" spans="1:17">
      <c r="A98" s="38">
        <v>92</v>
      </c>
      <c r="B98" s="26">
        <v>165</v>
      </c>
      <c r="C98" s="26" t="s">
        <v>296</v>
      </c>
      <c r="D98" s="26" t="s">
        <v>52</v>
      </c>
      <c r="E98" s="26" t="s">
        <v>2</v>
      </c>
      <c r="F98" s="26" t="s">
        <v>292</v>
      </c>
      <c r="G98" s="26" t="s">
        <v>73</v>
      </c>
      <c r="H98" s="26" t="s">
        <v>3</v>
      </c>
      <c r="I98" s="26" t="s">
        <v>3</v>
      </c>
      <c r="J98" s="26" t="s">
        <v>3</v>
      </c>
      <c r="K98" s="42">
        <v>30.7</v>
      </c>
      <c r="L98" s="42">
        <v>29.62</v>
      </c>
      <c r="M98" s="47">
        <v>60.32</v>
      </c>
      <c r="N98" s="33"/>
      <c r="O98" s="41"/>
      <c r="P98" s="41"/>
      <c r="Q98" s="40"/>
    </row>
    <row r="99" spans="1:17">
      <c r="A99" s="37">
        <v>93</v>
      </c>
      <c r="B99" s="26">
        <v>157</v>
      </c>
      <c r="C99" s="26" t="s">
        <v>289</v>
      </c>
      <c r="D99" s="26" t="s">
        <v>52</v>
      </c>
      <c r="E99" s="26" t="s">
        <v>8</v>
      </c>
      <c r="F99" s="26" t="s">
        <v>75</v>
      </c>
      <c r="G99" s="26" t="s">
        <v>73</v>
      </c>
      <c r="H99" s="26" t="s">
        <v>3</v>
      </c>
      <c r="I99" s="26" t="s">
        <v>3</v>
      </c>
      <c r="J99" s="26" t="s">
        <v>3</v>
      </c>
      <c r="K99" s="42">
        <v>30.63</v>
      </c>
      <c r="L99" s="42">
        <v>29.71</v>
      </c>
      <c r="M99" s="47">
        <v>60.34</v>
      </c>
      <c r="N99" s="33"/>
      <c r="O99" s="39"/>
      <c r="P99" s="39"/>
      <c r="Q99" s="40"/>
    </row>
    <row r="100" spans="1:17">
      <c r="A100" s="38">
        <v>94</v>
      </c>
      <c r="B100" s="26">
        <v>154</v>
      </c>
      <c r="C100" s="26" t="s">
        <v>32</v>
      </c>
      <c r="D100" s="26" t="s">
        <v>54</v>
      </c>
      <c r="E100" s="26" t="s">
        <v>2</v>
      </c>
      <c r="F100" s="26" t="s">
        <v>283</v>
      </c>
      <c r="G100" s="26" t="s">
        <v>73</v>
      </c>
      <c r="H100" s="26" t="s">
        <v>3</v>
      </c>
      <c r="I100" s="26" t="s">
        <v>3</v>
      </c>
      <c r="J100" s="26" t="s">
        <v>3</v>
      </c>
      <c r="K100" s="42">
        <v>30.03</v>
      </c>
      <c r="L100" s="42">
        <v>30.57</v>
      </c>
      <c r="M100" s="47">
        <v>60.6</v>
      </c>
      <c r="N100" s="33"/>
      <c r="O100" s="41"/>
      <c r="P100" s="41"/>
      <c r="Q100" s="40"/>
    </row>
    <row r="101" spans="1:17">
      <c r="A101" s="37">
        <v>95</v>
      </c>
      <c r="B101" s="26">
        <v>168</v>
      </c>
      <c r="C101" s="26" t="s">
        <v>300</v>
      </c>
      <c r="D101" s="26" t="s">
        <v>52</v>
      </c>
      <c r="E101" s="26" t="s">
        <v>2</v>
      </c>
      <c r="F101" s="26" t="s">
        <v>298</v>
      </c>
      <c r="G101" s="26" t="s">
        <v>73</v>
      </c>
      <c r="H101" s="26" t="s">
        <v>3</v>
      </c>
      <c r="I101" s="26" t="s">
        <v>3</v>
      </c>
      <c r="J101" s="26" t="s">
        <v>3</v>
      </c>
      <c r="K101" s="42">
        <v>29.51</v>
      </c>
      <c r="L101" s="42">
        <v>31.25</v>
      </c>
      <c r="M101" s="47">
        <v>60.760000000000005</v>
      </c>
      <c r="N101" s="33"/>
      <c r="O101" s="39"/>
      <c r="P101" s="39"/>
      <c r="Q101" s="40"/>
    </row>
    <row r="102" spans="1:17" s="7" customFormat="1">
      <c r="A102" s="38">
        <v>96</v>
      </c>
      <c r="B102" s="26">
        <v>104</v>
      </c>
      <c r="C102" s="26" t="s">
        <v>247</v>
      </c>
      <c r="D102" s="26" t="s">
        <v>52</v>
      </c>
      <c r="E102" s="26" t="s">
        <v>2</v>
      </c>
      <c r="F102" s="26" t="s">
        <v>29</v>
      </c>
      <c r="G102" s="26" t="s">
        <v>73</v>
      </c>
      <c r="H102" s="26" t="s">
        <v>4</v>
      </c>
      <c r="I102" s="26" t="s">
        <v>3</v>
      </c>
      <c r="J102" s="26" t="s">
        <v>3</v>
      </c>
      <c r="K102" s="42">
        <v>30.41</v>
      </c>
      <c r="L102" s="42">
        <v>30.63</v>
      </c>
      <c r="M102" s="47">
        <v>61.04</v>
      </c>
      <c r="N102" s="33"/>
      <c r="O102" s="41"/>
      <c r="P102" s="41"/>
      <c r="Q102" s="40"/>
    </row>
    <row r="103" spans="1:17">
      <c r="A103" s="37">
        <v>97</v>
      </c>
      <c r="B103" s="26">
        <v>43</v>
      </c>
      <c r="C103" s="26" t="s">
        <v>188</v>
      </c>
      <c r="D103" s="26" t="s">
        <v>52</v>
      </c>
      <c r="E103" s="26" t="s">
        <v>8</v>
      </c>
      <c r="F103" s="26" t="s">
        <v>183</v>
      </c>
      <c r="G103" s="26" t="s">
        <v>53</v>
      </c>
      <c r="H103" s="26" t="s">
        <v>3</v>
      </c>
      <c r="I103" s="26" t="s">
        <v>3</v>
      </c>
      <c r="J103" s="26" t="s">
        <v>3</v>
      </c>
      <c r="K103" s="42">
        <v>30.65</v>
      </c>
      <c r="L103" s="42">
        <v>30.71</v>
      </c>
      <c r="M103" s="47">
        <v>61.36</v>
      </c>
      <c r="N103" s="33"/>
      <c r="O103" s="39"/>
      <c r="P103" s="39"/>
      <c r="Q103" s="40"/>
    </row>
    <row r="104" spans="1:17">
      <c r="A104" s="38">
        <v>98</v>
      </c>
      <c r="B104" s="26">
        <v>145</v>
      </c>
      <c r="C104" s="26" t="s">
        <v>37</v>
      </c>
      <c r="D104" s="26" t="s">
        <v>54</v>
      </c>
      <c r="E104" s="26" t="s">
        <v>2</v>
      </c>
      <c r="F104" s="26" t="s">
        <v>35</v>
      </c>
      <c r="G104" s="26" t="s">
        <v>73</v>
      </c>
      <c r="H104" s="26" t="s">
        <v>3</v>
      </c>
      <c r="I104" s="26" t="s">
        <v>3</v>
      </c>
      <c r="J104" s="26" t="s">
        <v>3</v>
      </c>
      <c r="K104" s="42">
        <v>30.67</v>
      </c>
      <c r="L104" s="42">
        <v>30.96</v>
      </c>
      <c r="M104" s="47">
        <v>61.63</v>
      </c>
      <c r="N104" s="33"/>
      <c r="O104" s="41"/>
      <c r="P104" s="41"/>
      <c r="Q104" s="40"/>
    </row>
    <row r="105" spans="1:17">
      <c r="A105" s="37">
        <v>99</v>
      </c>
      <c r="B105" s="26">
        <v>108</v>
      </c>
      <c r="C105" s="26" t="s">
        <v>249</v>
      </c>
      <c r="D105" s="26" t="s">
        <v>52</v>
      </c>
      <c r="E105" s="26" t="s">
        <v>8</v>
      </c>
      <c r="F105" s="26" t="s">
        <v>17</v>
      </c>
      <c r="G105" s="26" t="s">
        <v>73</v>
      </c>
      <c r="H105" s="26" t="s">
        <v>3</v>
      </c>
      <c r="I105" s="26" t="s">
        <v>3</v>
      </c>
      <c r="J105" s="26" t="s">
        <v>3</v>
      </c>
      <c r="K105" s="42">
        <v>31.04</v>
      </c>
      <c r="L105" s="42">
        <v>30.65</v>
      </c>
      <c r="M105" s="47">
        <v>61.69</v>
      </c>
      <c r="N105" s="33"/>
      <c r="O105" s="39"/>
      <c r="P105" s="39"/>
      <c r="Q105" s="40"/>
    </row>
    <row r="106" spans="1:17">
      <c r="A106" s="38">
        <v>100</v>
      </c>
      <c r="B106" s="26">
        <v>97</v>
      </c>
      <c r="C106" s="26" t="s">
        <v>239</v>
      </c>
      <c r="D106" s="26" t="s">
        <v>52</v>
      </c>
      <c r="E106" s="26" t="s">
        <v>8</v>
      </c>
      <c r="F106" s="26" t="s">
        <v>24</v>
      </c>
      <c r="G106" s="26" t="s">
        <v>76</v>
      </c>
      <c r="H106" s="26" t="s">
        <v>3</v>
      </c>
      <c r="I106" s="26" t="s">
        <v>3</v>
      </c>
      <c r="J106" s="26" t="s">
        <v>3</v>
      </c>
      <c r="K106" s="42">
        <v>30.48</v>
      </c>
      <c r="L106" s="42">
        <v>31.88</v>
      </c>
      <c r="M106" s="47">
        <v>62.36</v>
      </c>
      <c r="N106" s="33"/>
      <c r="O106" s="41"/>
      <c r="P106" s="41"/>
      <c r="Q106" s="40"/>
    </row>
    <row r="107" spans="1:17">
      <c r="A107" s="37">
        <v>101</v>
      </c>
      <c r="B107" s="26">
        <v>41</v>
      </c>
      <c r="C107" s="26" t="s">
        <v>187</v>
      </c>
      <c r="D107" s="26" t="s">
        <v>52</v>
      </c>
      <c r="E107" s="26" t="s">
        <v>2</v>
      </c>
      <c r="F107" s="26" t="s">
        <v>183</v>
      </c>
      <c r="G107" s="26" t="s">
        <v>53</v>
      </c>
      <c r="H107" s="26" t="s">
        <v>3</v>
      </c>
      <c r="I107" s="26" t="s">
        <v>3</v>
      </c>
      <c r="J107" s="26" t="s">
        <v>3</v>
      </c>
      <c r="K107" s="42">
        <v>34.11</v>
      </c>
      <c r="L107" s="42">
        <v>28.75</v>
      </c>
      <c r="M107" s="47">
        <v>62.86</v>
      </c>
      <c r="N107" s="33"/>
      <c r="O107" s="39"/>
      <c r="P107" s="39"/>
      <c r="Q107" s="40"/>
    </row>
    <row r="108" spans="1:17">
      <c r="A108" s="38">
        <v>102</v>
      </c>
      <c r="B108" s="26">
        <v>186</v>
      </c>
      <c r="C108" s="26" t="s">
        <v>313</v>
      </c>
      <c r="D108" s="26" t="s">
        <v>54</v>
      </c>
      <c r="E108" s="26" t="s">
        <v>2</v>
      </c>
      <c r="F108" s="26" t="s">
        <v>277</v>
      </c>
      <c r="G108" s="26" t="s">
        <v>73</v>
      </c>
      <c r="H108" s="26" t="s">
        <v>3</v>
      </c>
      <c r="I108" s="26" t="s">
        <v>3</v>
      </c>
      <c r="J108" s="26" t="s">
        <v>3</v>
      </c>
      <c r="K108" s="42">
        <v>31.62</v>
      </c>
      <c r="L108" s="42">
        <v>31.25</v>
      </c>
      <c r="M108" s="47">
        <v>62.870000000000005</v>
      </c>
      <c r="N108" s="33"/>
      <c r="O108" s="41"/>
      <c r="P108" s="41"/>
      <c r="Q108" s="40"/>
    </row>
    <row r="109" spans="1:17">
      <c r="A109" s="37">
        <v>103</v>
      </c>
      <c r="B109" s="26">
        <v>142</v>
      </c>
      <c r="C109" s="26" t="s">
        <v>279</v>
      </c>
      <c r="D109" s="26" t="s">
        <v>52</v>
      </c>
      <c r="E109" s="26" t="s">
        <v>2</v>
      </c>
      <c r="F109" s="26" t="s">
        <v>39</v>
      </c>
      <c r="G109" s="26" t="s">
        <v>80</v>
      </c>
      <c r="H109" s="26" t="s">
        <v>3</v>
      </c>
      <c r="I109" s="26" t="s">
        <v>3</v>
      </c>
      <c r="J109" s="26" t="s">
        <v>3</v>
      </c>
      <c r="K109" s="42">
        <v>31.03</v>
      </c>
      <c r="L109" s="42">
        <v>31.91</v>
      </c>
      <c r="M109" s="47">
        <v>62.94</v>
      </c>
      <c r="N109" s="33"/>
      <c r="O109" s="39"/>
      <c r="P109" s="39"/>
      <c r="Q109" s="40"/>
    </row>
    <row r="110" spans="1:17">
      <c r="A110" s="38">
        <v>104</v>
      </c>
      <c r="B110" s="26">
        <v>180</v>
      </c>
      <c r="C110" s="26" t="s">
        <v>88</v>
      </c>
      <c r="D110" s="26" t="s">
        <v>52</v>
      </c>
      <c r="E110" s="26" t="s">
        <v>2</v>
      </c>
      <c r="F110" s="26" t="s">
        <v>306</v>
      </c>
      <c r="G110" s="26" t="s">
        <v>76</v>
      </c>
      <c r="H110" s="26" t="s">
        <v>3</v>
      </c>
      <c r="I110" s="26" t="s">
        <v>3</v>
      </c>
      <c r="J110" s="26" t="s">
        <v>3</v>
      </c>
      <c r="K110" s="42">
        <v>33.409999999999997</v>
      </c>
      <c r="L110" s="42">
        <v>30.37</v>
      </c>
      <c r="M110" s="47">
        <v>63.78</v>
      </c>
      <c r="N110" s="33"/>
      <c r="O110" s="41"/>
      <c r="P110" s="41"/>
      <c r="Q110" s="40"/>
    </row>
    <row r="111" spans="1:17">
      <c r="A111" s="37">
        <v>105</v>
      </c>
      <c r="B111" s="26">
        <v>115</v>
      </c>
      <c r="C111" s="26" t="s">
        <v>255</v>
      </c>
      <c r="D111" s="26" t="s">
        <v>52</v>
      </c>
      <c r="E111" s="26" t="s">
        <v>8</v>
      </c>
      <c r="F111" s="26" t="s">
        <v>256</v>
      </c>
      <c r="G111" s="26" t="s">
        <v>80</v>
      </c>
      <c r="H111" s="26" t="s">
        <v>3</v>
      </c>
      <c r="I111" s="26" t="s">
        <v>3</v>
      </c>
      <c r="J111" s="26" t="s">
        <v>3</v>
      </c>
      <c r="K111" s="42">
        <v>33.32</v>
      </c>
      <c r="L111" s="42">
        <v>30.47</v>
      </c>
      <c r="M111" s="47">
        <v>63.79</v>
      </c>
      <c r="N111" s="33"/>
      <c r="O111" s="39"/>
      <c r="P111" s="39"/>
      <c r="Q111" s="40"/>
    </row>
    <row r="112" spans="1:17">
      <c r="A112" s="38">
        <v>106</v>
      </c>
      <c r="B112" s="26">
        <v>58</v>
      </c>
      <c r="C112" s="26" t="s">
        <v>200</v>
      </c>
      <c r="D112" s="26" t="s">
        <v>52</v>
      </c>
      <c r="E112" s="26" t="s">
        <v>8</v>
      </c>
      <c r="F112" s="26" t="s">
        <v>201</v>
      </c>
      <c r="G112" s="26" t="s">
        <v>53</v>
      </c>
      <c r="H112" s="26" t="s">
        <v>3</v>
      </c>
      <c r="I112" s="26" t="s">
        <v>3</v>
      </c>
      <c r="J112" s="26" t="s">
        <v>3</v>
      </c>
      <c r="K112" s="42">
        <v>32.729999999999997</v>
      </c>
      <c r="L112" s="42">
        <v>32.15</v>
      </c>
      <c r="M112" s="47">
        <v>64.88</v>
      </c>
      <c r="N112" s="33"/>
      <c r="O112" s="41"/>
      <c r="P112" s="41"/>
      <c r="Q112" s="40"/>
    </row>
    <row r="113" spans="1:17">
      <c r="A113" s="37">
        <v>107</v>
      </c>
      <c r="B113" s="26">
        <v>120</v>
      </c>
      <c r="C113" s="26" t="s">
        <v>259</v>
      </c>
      <c r="D113" s="26" t="s">
        <v>52</v>
      </c>
      <c r="E113" s="26" t="s">
        <v>2</v>
      </c>
      <c r="F113" s="26" t="s">
        <v>254</v>
      </c>
      <c r="G113" s="26" t="s">
        <v>80</v>
      </c>
      <c r="H113" s="26" t="s">
        <v>3</v>
      </c>
      <c r="I113" s="26" t="s">
        <v>3</v>
      </c>
      <c r="J113" s="26" t="s">
        <v>3</v>
      </c>
      <c r="K113" s="42">
        <v>32.840000000000003</v>
      </c>
      <c r="L113" s="42">
        <v>32.18</v>
      </c>
      <c r="M113" s="47">
        <v>65.02000000000001</v>
      </c>
      <c r="N113" s="33"/>
      <c r="O113" s="39"/>
      <c r="P113" s="39"/>
      <c r="Q113" s="40"/>
    </row>
    <row r="114" spans="1:17">
      <c r="A114" s="38">
        <v>108</v>
      </c>
      <c r="B114" s="26">
        <v>204</v>
      </c>
      <c r="C114" s="26" t="s">
        <v>328</v>
      </c>
      <c r="D114" s="26" t="s">
        <v>54</v>
      </c>
      <c r="E114" s="26" t="s">
        <v>2</v>
      </c>
      <c r="F114" s="26" t="s">
        <v>329</v>
      </c>
      <c r="G114" s="26" t="s">
        <v>76</v>
      </c>
      <c r="H114" s="26" t="s">
        <v>3</v>
      </c>
      <c r="I114" s="26" t="s">
        <v>3</v>
      </c>
      <c r="J114" s="26" t="s">
        <v>3</v>
      </c>
      <c r="K114" s="42">
        <v>31.53</v>
      </c>
      <c r="L114" s="42">
        <v>33.68</v>
      </c>
      <c r="M114" s="47">
        <v>65.210000000000008</v>
      </c>
      <c r="N114" s="33"/>
      <c r="O114" s="41"/>
      <c r="P114" s="41"/>
      <c r="Q114" s="40"/>
    </row>
    <row r="115" spans="1:17">
      <c r="A115" s="37">
        <v>109</v>
      </c>
      <c r="B115" s="26">
        <v>85</v>
      </c>
      <c r="C115" s="26" t="s">
        <v>227</v>
      </c>
      <c r="D115" s="26" t="s">
        <v>52</v>
      </c>
      <c r="E115" s="26" t="s">
        <v>8</v>
      </c>
      <c r="F115" s="26" t="s">
        <v>221</v>
      </c>
      <c r="G115" s="26" t="s">
        <v>53</v>
      </c>
      <c r="H115" s="26" t="s">
        <v>3</v>
      </c>
      <c r="I115" s="26" t="s">
        <v>3</v>
      </c>
      <c r="J115" s="26" t="s">
        <v>3</v>
      </c>
      <c r="K115" s="48">
        <v>34.74</v>
      </c>
      <c r="L115" s="42">
        <v>30.85</v>
      </c>
      <c r="M115" s="47">
        <v>65.59</v>
      </c>
      <c r="N115" s="33"/>
      <c r="O115" s="39"/>
      <c r="P115" s="39"/>
      <c r="Q115" s="40"/>
    </row>
    <row r="116" spans="1:17">
      <c r="A116" s="38">
        <v>110</v>
      </c>
      <c r="B116" s="26">
        <v>201</v>
      </c>
      <c r="C116" s="26" t="s">
        <v>325</v>
      </c>
      <c r="D116" s="26" t="s">
        <v>54</v>
      </c>
      <c r="E116" s="26" t="s">
        <v>2</v>
      </c>
      <c r="F116" s="26" t="s">
        <v>323</v>
      </c>
      <c r="G116" s="26" t="s">
        <v>76</v>
      </c>
      <c r="H116" s="26" t="s">
        <v>3</v>
      </c>
      <c r="I116" s="26" t="s">
        <v>3</v>
      </c>
      <c r="J116" s="26" t="s">
        <v>3</v>
      </c>
      <c r="K116" s="42">
        <v>33.659999999999997</v>
      </c>
      <c r="L116" s="42">
        <v>32.229999999999997</v>
      </c>
      <c r="M116" s="47">
        <v>65.889999999999986</v>
      </c>
      <c r="N116" s="33"/>
      <c r="O116" s="41"/>
      <c r="P116" s="41"/>
      <c r="Q116" s="40"/>
    </row>
    <row r="117" spans="1:17">
      <c r="A117" s="37">
        <v>111</v>
      </c>
      <c r="B117" s="26">
        <v>27</v>
      </c>
      <c r="C117" s="26" t="s">
        <v>172</v>
      </c>
      <c r="D117" s="26" t="s">
        <v>54</v>
      </c>
      <c r="E117" s="26" t="s">
        <v>2</v>
      </c>
      <c r="F117" s="26" t="s">
        <v>171</v>
      </c>
      <c r="G117" s="26" t="s">
        <v>53</v>
      </c>
      <c r="H117" s="26" t="s">
        <v>3</v>
      </c>
      <c r="I117" s="26" t="s">
        <v>4</v>
      </c>
      <c r="J117" s="26" t="s">
        <v>3</v>
      </c>
      <c r="K117" s="42">
        <v>34.409999999999997</v>
      </c>
      <c r="L117" s="42">
        <v>31.57</v>
      </c>
      <c r="M117" s="47">
        <v>65.97999999999999</v>
      </c>
      <c r="N117" s="33"/>
      <c r="O117" s="39"/>
      <c r="P117" s="39"/>
      <c r="Q117" s="40"/>
    </row>
    <row r="118" spans="1:17">
      <c r="A118" s="38">
        <v>112</v>
      </c>
      <c r="B118" s="26">
        <v>150</v>
      </c>
      <c r="C118" s="26" t="s">
        <v>55</v>
      </c>
      <c r="D118" s="26" t="s">
        <v>52</v>
      </c>
      <c r="E118" s="26" t="s">
        <v>8</v>
      </c>
      <c r="F118" s="26" t="s">
        <v>283</v>
      </c>
      <c r="G118" s="26" t="s">
        <v>73</v>
      </c>
      <c r="H118" s="26" t="s">
        <v>3</v>
      </c>
      <c r="I118" s="26" t="s">
        <v>3</v>
      </c>
      <c r="J118" s="26" t="s">
        <v>3</v>
      </c>
      <c r="K118" s="42">
        <v>32.729999999999997</v>
      </c>
      <c r="L118" s="42">
        <v>34.11</v>
      </c>
      <c r="M118" s="47">
        <v>66.84</v>
      </c>
      <c r="N118" s="33"/>
      <c r="O118" s="41"/>
      <c r="P118" s="41"/>
      <c r="Q118" s="40"/>
    </row>
    <row r="119" spans="1:17">
      <c r="A119" s="37">
        <v>113</v>
      </c>
      <c r="B119" s="26">
        <v>98</v>
      </c>
      <c r="C119" s="26" t="s">
        <v>240</v>
      </c>
      <c r="D119" s="26" t="s">
        <v>52</v>
      </c>
      <c r="E119" s="26" t="s">
        <v>2</v>
      </c>
      <c r="F119" s="26" t="s">
        <v>29</v>
      </c>
      <c r="G119" s="26" t="s">
        <v>73</v>
      </c>
      <c r="H119" s="26" t="s">
        <v>3</v>
      </c>
      <c r="I119" s="26" t="s">
        <v>3</v>
      </c>
      <c r="J119" s="26" t="s">
        <v>3</v>
      </c>
      <c r="K119" s="42">
        <v>34.049999999999997</v>
      </c>
      <c r="L119" s="42">
        <v>33.11</v>
      </c>
      <c r="M119" s="47">
        <v>67.16</v>
      </c>
      <c r="N119" s="33"/>
      <c r="O119" s="39"/>
      <c r="P119" s="39"/>
      <c r="Q119" s="40"/>
    </row>
    <row r="120" spans="1:17">
      <c r="A120" s="38">
        <v>114</v>
      </c>
      <c r="B120" s="26">
        <v>184</v>
      </c>
      <c r="C120" s="26" t="s">
        <v>34</v>
      </c>
      <c r="D120" s="26" t="s">
        <v>54</v>
      </c>
      <c r="E120" s="26" t="s">
        <v>2</v>
      </c>
      <c r="F120" s="26" t="s">
        <v>277</v>
      </c>
      <c r="G120" s="26" t="s">
        <v>73</v>
      </c>
      <c r="H120" s="26" t="s">
        <v>3</v>
      </c>
      <c r="I120" s="26" t="s">
        <v>3</v>
      </c>
      <c r="J120" s="26" t="s">
        <v>3</v>
      </c>
      <c r="K120" s="42">
        <v>32.32</v>
      </c>
      <c r="L120" s="42">
        <v>35.28</v>
      </c>
      <c r="M120" s="47">
        <v>67.599999999999994</v>
      </c>
      <c r="N120" s="33"/>
      <c r="O120" s="41"/>
      <c r="P120" s="41"/>
      <c r="Q120" s="40"/>
    </row>
    <row r="121" spans="1:17">
      <c r="A121" s="37">
        <v>115</v>
      </c>
      <c r="B121" s="26">
        <v>103</v>
      </c>
      <c r="C121" s="26" t="s">
        <v>246</v>
      </c>
      <c r="D121" s="26" t="s">
        <v>52</v>
      </c>
      <c r="E121" s="26" t="s">
        <v>8</v>
      </c>
      <c r="F121" s="26" t="s">
        <v>242</v>
      </c>
      <c r="G121" s="26" t="s">
        <v>73</v>
      </c>
      <c r="H121" s="26" t="s">
        <v>3</v>
      </c>
      <c r="I121" s="26" t="s">
        <v>3</v>
      </c>
      <c r="J121" s="26" t="s">
        <v>3</v>
      </c>
      <c r="K121" s="42">
        <v>34.43</v>
      </c>
      <c r="L121" s="42">
        <v>33.28</v>
      </c>
      <c r="M121" s="47">
        <v>67.710000000000008</v>
      </c>
      <c r="N121" s="33"/>
      <c r="O121" s="39"/>
      <c r="P121" s="39"/>
      <c r="Q121" s="40"/>
    </row>
    <row r="122" spans="1:17">
      <c r="A122" s="38">
        <v>116</v>
      </c>
      <c r="B122" s="26">
        <v>174</v>
      </c>
      <c r="C122" s="26" t="s">
        <v>305</v>
      </c>
      <c r="D122" s="26" t="s">
        <v>54</v>
      </c>
      <c r="E122" s="26" t="s">
        <v>2</v>
      </c>
      <c r="F122" s="26" t="s">
        <v>306</v>
      </c>
      <c r="G122" s="26" t="s">
        <v>76</v>
      </c>
      <c r="H122" s="26" t="s">
        <v>3</v>
      </c>
      <c r="I122" s="26" t="s">
        <v>3</v>
      </c>
      <c r="J122" s="26" t="s">
        <v>3</v>
      </c>
      <c r="K122" s="42">
        <v>37.11</v>
      </c>
      <c r="L122" s="42">
        <v>31.27</v>
      </c>
      <c r="M122" s="47">
        <v>68.38</v>
      </c>
      <c r="N122" s="33"/>
      <c r="O122" s="41"/>
      <c r="P122" s="41"/>
      <c r="Q122" s="40"/>
    </row>
    <row r="123" spans="1:17">
      <c r="A123" s="37">
        <v>117</v>
      </c>
      <c r="B123" s="26">
        <v>146</v>
      </c>
      <c r="C123" s="26" t="s">
        <v>102</v>
      </c>
      <c r="D123" s="26" t="s">
        <v>52</v>
      </c>
      <c r="E123" s="26" t="s">
        <v>2</v>
      </c>
      <c r="F123" s="26" t="s">
        <v>39</v>
      </c>
      <c r="G123" s="26" t="s">
        <v>80</v>
      </c>
      <c r="H123" s="26" t="s">
        <v>3</v>
      </c>
      <c r="I123" s="26" t="s">
        <v>3</v>
      </c>
      <c r="J123" s="26" t="s">
        <v>3</v>
      </c>
      <c r="K123" s="42">
        <v>33.36</v>
      </c>
      <c r="L123" s="42">
        <v>35.35</v>
      </c>
      <c r="M123" s="47">
        <v>68.710000000000008</v>
      </c>
      <c r="N123" s="33"/>
      <c r="O123" s="39"/>
      <c r="P123" s="39"/>
      <c r="Q123" s="40"/>
    </row>
    <row r="124" spans="1:17">
      <c r="A124" s="38">
        <v>118</v>
      </c>
      <c r="B124" s="26">
        <v>192</v>
      </c>
      <c r="C124" s="26" t="s">
        <v>318</v>
      </c>
      <c r="D124" s="26" t="s">
        <v>52</v>
      </c>
      <c r="E124" s="26" t="s">
        <v>8</v>
      </c>
      <c r="F124" s="26" t="s">
        <v>86</v>
      </c>
      <c r="G124" s="26" t="s">
        <v>87</v>
      </c>
      <c r="H124" s="26" t="s">
        <v>3</v>
      </c>
      <c r="I124" s="26" t="s">
        <v>3</v>
      </c>
      <c r="J124" s="26" t="s">
        <v>3</v>
      </c>
      <c r="K124" s="42">
        <v>34.57</v>
      </c>
      <c r="L124" s="42">
        <v>34.32</v>
      </c>
      <c r="M124" s="47">
        <v>68.89</v>
      </c>
      <c r="N124" s="33"/>
      <c r="O124" s="41"/>
      <c r="P124" s="41"/>
      <c r="Q124" s="40"/>
    </row>
    <row r="125" spans="1:17">
      <c r="A125" s="37">
        <v>119</v>
      </c>
      <c r="B125" s="26">
        <v>205</v>
      </c>
      <c r="C125" s="26" t="s">
        <v>111</v>
      </c>
      <c r="D125" s="26" t="s">
        <v>54</v>
      </c>
      <c r="E125" s="26" t="s">
        <v>2</v>
      </c>
      <c r="F125" s="26" t="s">
        <v>40</v>
      </c>
      <c r="G125" s="26" t="s">
        <v>76</v>
      </c>
      <c r="H125" s="26" t="s">
        <v>3</v>
      </c>
      <c r="I125" s="26" t="s">
        <v>3</v>
      </c>
      <c r="J125" s="26" t="s">
        <v>3</v>
      </c>
      <c r="K125" s="42">
        <v>33.07</v>
      </c>
      <c r="L125" s="42">
        <v>35.99</v>
      </c>
      <c r="M125" s="47">
        <v>69.06</v>
      </c>
      <c r="N125" s="33"/>
      <c r="O125" s="39"/>
      <c r="P125" s="39"/>
      <c r="Q125" s="40"/>
    </row>
    <row r="126" spans="1:17">
      <c r="A126" s="38">
        <v>120</v>
      </c>
      <c r="B126" s="26">
        <v>143</v>
      </c>
      <c r="C126" s="26" t="s">
        <v>280</v>
      </c>
      <c r="D126" s="26" t="s">
        <v>52</v>
      </c>
      <c r="E126" s="26" t="s">
        <v>2</v>
      </c>
      <c r="F126" s="26" t="s">
        <v>35</v>
      </c>
      <c r="G126" s="26" t="s">
        <v>73</v>
      </c>
      <c r="H126" s="26" t="s">
        <v>3</v>
      </c>
      <c r="I126" s="26" t="s">
        <v>3</v>
      </c>
      <c r="J126" s="26" t="s">
        <v>3</v>
      </c>
      <c r="K126" s="42">
        <v>36.25</v>
      </c>
      <c r="L126" s="42">
        <v>33.4</v>
      </c>
      <c r="M126" s="47">
        <v>69.650000000000006</v>
      </c>
      <c r="N126" s="33"/>
      <c r="O126" s="41"/>
      <c r="P126" s="41"/>
      <c r="Q126" s="40"/>
    </row>
    <row r="127" spans="1:17">
      <c r="A127" s="37">
        <v>121</v>
      </c>
      <c r="B127" s="26">
        <v>90</v>
      </c>
      <c r="C127" s="26" t="s">
        <v>42</v>
      </c>
      <c r="D127" s="26" t="s">
        <v>52</v>
      </c>
      <c r="E127" s="26" t="s">
        <v>8</v>
      </c>
      <c r="F127" s="26" t="s">
        <v>234</v>
      </c>
      <c r="G127" s="26" t="s">
        <v>80</v>
      </c>
      <c r="H127" s="26" t="s">
        <v>3</v>
      </c>
      <c r="I127" s="26" t="s">
        <v>3</v>
      </c>
      <c r="J127" s="26" t="s">
        <v>3</v>
      </c>
      <c r="K127" s="42">
        <v>35.11</v>
      </c>
      <c r="L127" s="42">
        <v>35.25</v>
      </c>
      <c r="M127" s="47">
        <v>70.36</v>
      </c>
      <c r="N127" s="33"/>
      <c r="O127" s="39"/>
      <c r="P127" s="39"/>
      <c r="Q127" s="40"/>
    </row>
    <row r="128" spans="1:17">
      <c r="A128" s="38">
        <v>122</v>
      </c>
      <c r="B128" s="26">
        <v>210</v>
      </c>
      <c r="C128" s="26" t="s">
        <v>333</v>
      </c>
      <c r="D128" s="26" t="s">
        <v>52</v>
      </c>
      <c r="E128" s="26" t="s">
        <v>8</v>
      </c>
      <c r="F128" s="26" t="s">
        <v>329</v>
      </c>
      <c r="G128" s="26" t="s">
        <v>76</v>
      </c>
      <c r="H128" s="26" t="s">
        <v>3</v>
      </c>
      <c r="I128" s="26" t="s">
        <v>3</v>
      </c>
      <c r="J128" s="26" t="s">
        <v>3</v>
      </c>
      <c r="K128" s="42">
        <v>33.119999999999997</v>
      </c>
      <c r="L128" s="42">
        <v>37.68</v>
      </c>
      <c r="M128" s="47">
        <v>70.8</v>
      </c>
      <c r="N128" s="33"/>
      <c r="O128" s="41"/>
      <c r="P128" s="41"/>
      <c r="Q128" s="40"/>
    </row>
    <row r="129" spans="1:17">
      <c r="A129" s="37">
        <v>123</v>
      </c>
      <c r="B129" s="26">
        <v>91</v>
      </c>
      <c r="C129" s="26" t="s">
        <v>84</v>
      </c>
      <c r="D129" s="26" t="s">
        <v>54</v>
      </c>
      <c r="E129" s="26" t="s">
        <v>2</v>
      </c>
      <c r="F129" s="26" t="s">
        <v>24</v>
      </c>
      <c r="G129" s="26" t="s">
        <v>76</v>
      </c>
      <c r="H129" s="26" t="s">
        <v>3</v>
      </c>
      <c r="I129" s="26" t="s">
        <v>3</v>
      </c>
      <c r="J129" s="26" t="s">
        <v>3</v>
      </c>
      <c r="K129" s="42">
        <v>34.590000000000003</v>
      </c>
      <c r="L129" s="42">
        <v>36.31</v>
      </c>
      <c r="M129" s="47">
        <v>70.900000000000006</v>
      </c>
      <c r="N129" s="33"/>
      <c r="O129" s="39"/>
      <c r="P129" s="39"/>
      <c r="Q129" s="40"/>
    </row>
    <row r="130" spans="1:17">
      <c r="A130" s="38">
        <v>124</v>
      </c>
      <c r="B130" s="26">
        <v>78</v>
      </c>
      <c r="C130" s="26" t="s">
        <v>217</v>
      </c>
      <c r="D130" s="26" t="s">
        <v>54</v>
      </c>
      <c r="E130" s="26" t="s">
        <v>8</v>
      </c>
      <c r="F130" s="26" t="s">
        <v>177</v>
      </c>
      <c r="G130" s="26" t="s">
        <v>53</v>
      </c>
      <c r="H130" s="26" t="s">
        <v>3</v>
      </c>
      <c r="I130" s="26" t="s">
        <v>4</v>
      </c>
      <c r="J130" s="26" t="s">
        <v>3</v>
      </c>
      <c r="K130" s="42">
        <v>34.94</v>
      </c>
      <c r="L130" s="42">
        <v>36.14</v>
      </c>
      <c r="M130" s="47">
        <v>71.08</v>
      </c>
      <c r="N130" s="33"/>
      <c r="O130" s="41"/>
      <c r="P130" s="41"/>
      <c r="Q130" s="40"/>
    </row>
    <row r="131" spans="1:17">
      <c r="A131" s="37">
        <v>125</v>
      </c>
      <c r="B131" s="26">
        <v>162</v>
      </c>
      <c r="C131" s="26" t="s">
        <v>293</v>
      </c>
      <c r="D131" s="26" t="s">
        <v>54</v>
      </c>
      <c r="E131" s="26" t="s">
        <v>2</v>
      </c>
      <c r="F131" s="26" t="s">
        <v>291</v>
      </c>
      <c r="G131" s="26" t="s">
        <v>73</v>
      </c>
      <c r="H131" s="26" t="s">
        <v>3</v>
      </c>
      <c r="I131" s="26" t="s">
        <v>3</v>
      </c>
      <c r="J131" s="26" t="s">
        <v>3</v>
      </c>
      <c r="K131" s="42">
        <v>34.64</v>
      </c>
      <c r="L131" s="42">
        <v>36.47</v>
      </c>
      <c r="M131" s="47">
        <v>71.11</v>
      </c>
      <c r="N131" s="33"/>
      <c r="O131" s="39"/>
      <c r="P131" s="39"/>
      <c r="Q131" s="40"/>
    </row>
    <row r="132" spans="1:17">
      <c r="A132" s="38">
        <v>126</v>
      </c>
      <c r="B132" s="26">
        <v>173</v>
      </c>
      <c r="C132" s="26" t="s">
        <v>90</v>
      </c>
      <c r="D132" s="26" t="s">
        <v>54</v>
      </c>
      <c r="E132" s="26" t="s">
        <v>2</v>
      </c>
      <c r="F132" s="26" t="s">
        <v>22</v>
      </c>
      <c r="G132" s="26" t="s">
        <v>80</v>
      </c>
      <c r="H132" s="26" t="s">
        <v>3</v>
      </c>
      <c r="I132" s="26" t="s">
        <v>3</v>
      </c>
      <c r="J132" s="26" t="s">
        <v>3</v>
      </c>
      <c r="K132" s="42">
        <v>36.049999999999997</v>
      </c>
      <c r="L132" s="42">
        <v>35.93</v>
      </c>
      <c r="M132" s="47">
        <v>71.97999999999999</v>
      </c>
      <c r="N132" s="33"/>
      <c r="O132" s="41"/>
      <c r="P132" s="41"/>
      <c r="Q132" s="40"/>
    </row>
    <row r="133" spans="1:17">
      <c r="A133" s="37">
        <v>127</v>
      </c>
      <c r="B133" s="26">
        <v>17</v>
      </c>
      <c r="C133" s="26" t="s">
        <v>163</v>
      </c>
      <c r="D133" s="26" t="s">
        <v>54</v>
      </c>
      <c r="E133" s="26" t="s">
        <v>8</v>
      </c>
      <c r="F133" s="26" t="s">
        <v>164</v>
      </c>
      <c r="G133" s="26" t="s">
        <v>53</v>
      </c>
      <c r="H133" s="26" t="s">
        <v>3</v>
      </c>
      <c r="I133" s="26" t="s">
        <v>4</v>
      </c>
      <c r="J133" s="26" t="s">
        <v>3</v>
      </c>
      <c r="K133" s="42">
        <v>36.42</v>
      </c>
      <c r="L133" s="42">
        <v>36.69</v>
      </c>
      <c r="M133" s="47">
        <v>73.11</v>
      </c>
      <c r="N133" s="33"/>
      <c r="O133" s="39"/>
      <c r="P133" s="39"/>
      <c r="Q133" s="40"/>
    </row>
    <row r="134" spans="1:17">
      <c r="A134" s="38">
        <v>128</v>
      </c>
      <c r="B134" s="26">
        <v>112</v>
      </c>
      <c r="C134" s="27" t="s">
        <v>252</v>
      </c>
      <c r="D134" s="26" t="s">
        <v>52</v>
      </c>
      <c r="E134" s="26" t="s">
        <v>8</v>
      </c>
      <c r="F134" s="26" t="s">
        <v>17</v>
      </c>
      <c r="G134" s="26" t="s">
        <v>73</v>
      </c>
      <c r="H134" s="26" t="s">
        <v>3</v>
      </c>
      <c r="I134" s="26" t="s">
        <v>3</v>
      </c>
      <c r="J134" s="26" t="s">
        <v>3</v>
      </c>
      <c r="K134" s="42">
        <v>35.369999999999997</v>
      </c>
      <c r="L134" s="42">
        <v>38.99</v>
      </c>
      <c r="M134" s="47">
        <v>74.36</v>
      </c>
      <c r="N134" s="33"/>
      <c r="O134" s="41"/>
      <c r="P134" s="41"/>
      <c r="Q134" s="40"/>
    </row>
    <row r="135" spans="1:17">
      <c r="A135" s="37">
        <v>129</v>
      </c>
      <c r="B135" s="26">
        <v>83</v>
      </c>
      <c r="C135" s="26" t="s">
        <v>28</v>
      </c>
      <c r="D135" s="26" t="s">
        <v>54</v>
      </c>
      <c r="E135" s="26" t="s">
        <v>8</v>
      </c>
      <c r="F135" s="26" t="s">
        <v>221</v>
      </c>
      <c r="G135" s="26" t="s">
        <v>53</v>
      </c>
      <c r="H135" s="26" t="s">
        <v>3</v>
      </c>
      <c r="I135" s="26" t="s">
        <v>3</v>
      </c>
      <c r="J135" s="26" t="s">
        <v>3</v>
      </c>
      <c r="K135" s="42">
        <v>38.31</v>
      </c>
      <c r="L135" s="42">
        <v>36.630000000000003</v>
      </c>
      <c r="M135" s="47">
        <v>74.94</v>
      </c>
      <c r="N135" s="33"/>
      <c r="O135" s="39"/>
      <c r="P135" s="39"/>
      <c r="Q135" s="40"/>
    </row>
    <row r="136" spans="1:17">
      <c r="A136" s="38">
        <v>130</v>
      </c>
      <c r="B136" s="26">
        <v>81</v>
      </c>
      <c r="C136" s="26" t="s">
        <v>220</v>
      </c>
      <c r="D136" s="26" t="s">
        <v>52</v>
      </c>
      <c r="E136" s="26" t="s">
        <v>8</v>
      </c>
      <c r="F136" s="28" t="s">
        <v>221</v>
      </c>
      <c r="G136" s="28" t="s">
        <v>53</v>
      </c>
      <c r="H136" s="26" t="s">
        <v>3</v>
      </c>
      <c r="I136" s="26" t="s">
        <v>3</v>
      </c>
      <c r="J136" s="26" t="s">
        <v>3</v>
      </c>
      <c r="K136" s="42">
        <v>37.94</v>
      </c>
      <c r="L136" s="42">
        <v>37.35</v>
      </c>
      <c r="M136" s="47">
        <v>75.289999999999992</v>
      </c>
      <c r="N136" s="33"/>
      <c r="O136" s="41"/>
      <c r="P136" s="41"/>
      <c r="Q136" s="40"/>
    </row>
    <row r="137" spans="1:17">
      <c r="A137" s="37">
        <v>131</v>
      </c>
      <c r="B137" s="26">
        <v>34</v>
      </c>
      <c r="C137" s="26" t="s">
        <v>178</v>
      </c>
      <c r="D137" s="26" t="s">
        <v>54</v>
      </c>
      <c r="E137" s="26" t="s">
        <v>8</v>
      </c>
      <c r="F137" s="26" t="s">
        <v>23</v>
      </c>
      <c r="G137" s="26" t="s">
        <v>53</v>
      </c>
      <c r="H137" s="26" t="s">
        <v>3</v>
      </c>
      <c r="I137" s="26" t="s">
        <v>4</v>
      </c>
      <c r="J137" s="26" t="s">
        <v>3</v>
      </c>
      <c r="K137" s="42">
        <v>35.99</v>
      </c>
      <c r="L137" s="42">
        <v>40</v>
      </c>
      <c r="M137" s="47">
        <v>75.990000000000009</v>
      </c>
      <c r="N137" s="33"/>
      <c r="O137" s="39"/>
      <c r="P137" s="39"/>
      <c r="Q137" s="40"/>
    </row>
    <row r="138" spans="1:17">
      <c r="A138" s="38">
        <v>132</v>
      </c>
      <c r="B138" s="26">
        <v>140</v>
      </c>
      <c r="C138" s="26" t="s">
        <v>276</v>
      </c>
      <c r="D138" s="26" t="s">
        <v>54</v>
      </c>
      <c r="E138" s="26" t="s">
        <v>8</v>
      </c>
      <c r="F138" s="26" t="s">
        <v>277</v>
      </c>
      <c r="G138" s="26" t="s">
        <v>73</v>
      </c>
      <c r="H138" s="26" t="s">
        <v>3</v>
      </c>
      <c r="I138" s="26" t="s">
        <v>3</v>
      </c>
      <c r="J138" s="26" t="s">
        <v>3</v>
      </c>
      <c r="K138" s="42">
        <v>37.270000000000003</v>
      </c>
      <c r="L138" s="42">
        <v>38.72</v>
      </c>
      <c r="M138" s="47">
        <v>75.990000000000009</v>
      </c>
      <c r="N138" s="33"/>
      <c r="O138" s="41"/>
      <c r="P138" s="41"/>
      <c r="Q138" s="40"/>
    </row>
    <row r="139" spans="1:17">
      <c r="A139" s="37">
        <v>133</v>
      </c>
      <c r="B139" s="26">
        <v>206</v>
      </c>
      <c r="C139" s="26" t="s">
        <v>330</v>
      </c>
      <c r="D139" s="26" t="s">
        <v>54</v>
      </c>
      <c r="E139" s="26" t="s">
        <v>8</v>
      </c>
      <c r="F139" s="26" t="s">
        <v>329</v>
      </c>
      <c r="G139" s="26" t="s">
        <v>76</v>
      </c>
      <c r="H139" s="26" t="s">
        <v>3</v>
      </c>
      <c r="I139" s="26" t="s">
        <v>3</v>
      </c>
      <c r="J139" s="26" t="s">
        <v>3</v>
      </c>
      <c r="K139" s="42">
        <v>34.4</v>
      </c>
      <c r="L139" s="42">
        <v>41.93</v>
      </c>
      <c r="M139" s="47">
        <v>76.33</v>
      </c>
      <c r="N139" s="33"/>
      <c r="O139" s="39"/>
      <c r="P139" s="39"/>
      <c r="Q139" s="40"/>
    </row>
    <row r="140" spans="1:17">
      <c r="A140" s="38">
        <v>134</v>
      </c>
      <c r="B140" s="26">
        <v>178</v>
      </c>
      <c r="C140" s="26" t="s">
        <v>105</v>
      </c>
      <c r="D140" s="26" t="s">
        <v>54</v>
      </c>
      <c r="E140" s="26" t="s">
        <v>2</v>
      </c>
      <c r="F140" s="26" t="s">
        <v>306</v>
      </c>
      <c r="G140" s="26" t="s">
        <v>76</v>
      </c>
      <c r="H140" s="26" t="s">
        <v>3</v>
      </c>
      <c r="I140" s="26" t="s">
        <v>3</v>
      </c>
      <c r="J140" s="26" t="s">
        <v>3</v>
      </c>
      <c r="K140" s="42">
        <v>38.32</v>
      </c>
      <c r="L140" s="42">
        <v>39.26</v>
      </c>
      <c r="M140" s="47">
        <v>77.58</v>
      </c>
      <c r="N140" s="33"/>
      <c r="O140" s="41"/>
      <c r="P140" s="41"/>
      <c r="Q140" s="40"/>
    </row>
    <row r="141" spans="1:17">
      <c r="A141" s="37">
        <v>135</v>
      </c>
      <c r="B141" s="26">
        <v>122</v>
      </c>
      <c r="C141" s="26" t="s">
        <v>261</v>
      </c>
      <c r="D141" s="26" t="s">
        <v>52</v>
      </c>
      <c r="E141" s="26" t="s">
        <v>8</v>
      </c>
      <c r="F141" s="26" t="s">
        <v>262</v>
      </c>
      <c r="G141" s="26" t="s">
        <v>87</v>
      </c>
      <c r="H141" s="26" t="s">
        <v>3</v>
      </c>
      <c r="I141" s="26" t="s">
        <v>3</v>
      </c>
      <c r="J141" s="26" t="s">
        <v>3</v>
      </c>
      <c r="K141" s="42">
        <v>38.93</v>
      </c>
      <c r="L141" s="42">
        <v>39.979999999999997</v>
      </c>
      <c r="M141" s="47">
        <v>78.91</v>
      </c>
      <c r="N141" s="33"/>
      <c r="O141" s="39"/>
      <c r="P141" s="39"/>
      <c r="Q141" s="40"/>
    </row>
    <row r="142" spans="1:17">
      <c r="A142" s="38">
        <v>136</v>
      </c>
      <c r="B142" s="26">
        <v>110</v>
      </c>
      <c r="C142" s="26" t="s">
        <v>250</v>
      </c>
      <c r="D142" s="26" t="s">
        <v>52</v>
      </c>
      <c r="E142" s="26" t="s">
        <v>8</v>
      </c>
      <c r="F142" s="26" t="s">
        <v>17</v>
      </c>
      <c r="G142" s="26" t="s">
        <v>73</v>
      </c>
      <c r="H142" s="26" t="s">
        <v>3</v>
      </c>
      <c r="I142" s="26" t="s">
        <v>3</v>
      </c>
      <c r="J142" s="26" t="s">
        <v>3</v>
      </c>
      <c r="K142" s="42">
        <v>39.82</v>
      </c>
      <c r="L142" s="42">
        <v>40.31</v>
      </c>
      <c r="M142" s="47">
        <v>80.13</v>
      </c>
      <c r="N142" s="33"/>
      <c r="O142" s="41"/>
      <c r="P142" s="41"/>
      <c r="Q142" s="40"/>
    </row>
    <row r="143" spans="1:17">
      <c r="A143" s="37">
        <v>137</v>
      </c>
      <c r="B143" s="26">
        <v>197</v>
      </c>
      <c r="C143" s="27" t="s">
        <v>44</v>
      </c>
      <c r="D143" s="26" t="s">
        <v>54</v>
      </c>
      <c r="E143" s="26" t="s">
        <v>2</v>
      </c>
      <c r="F143" s="26" t="s">
        <v>323</v>
      </c>
      <c r="G143" s="26" t="s">
        <v>76</v>
      </c>
      <c r="H143" s="26" t="s">
        <v>3</v>
      </c>
      <c r="I143" s="26" t="s">
        <v>3</v>
      </c>
      <c r="J143" s="26" t="s">
        <v>3</v>
      </c>
      <c r="K143" s="42">
        <v>37.74</v>
      </c>
      <c r="L143" s="42">
        <v>43.69</v>
      </c>
      <c r="M143" s="47">
        <v>81.430000000000007</v>
      </c>
      <c r="N143" s="33"/>
      <c r="O143" s="39"/>
      <c r="P143" s="39"/>
      <c r="Q143" s="40"/>
    </row>
    <row r="144" spans="1:17">
      <c r="A144" s="38">
        <v>138</v>
      </c>
      <c r="B144" s="26">
        <v>101</v>
      </c>
      <c r="C144" s="26" t="s">
        <v>243</v>
      </c>
      <c r="D144" s="26" t="s">
        <v>52</v>
      </c>
      <c r="E144" s="26" t="s">
        <v>2</v>
      </c>
      <c r="F144" s="26" t="s">
        <v>244</v>
      </c>
      <c r="G144" s="26" t="s">
        <v>80</v>
      </c>
      <c r="H144" s="26" t="s">
        <v>3</v>
      </c>
      <c r="I144" s="26" t="s">
        <v>3</v>
      </c>
      <c r="J144" s="26" t="s">
        <v>3</v>
      </c>
      <c r="K144" s="42">
        <v>40.5</v>
      </c>
      <c r="L144" s="42">
        <v>42.84</v>
      </c>
      <c r="M144" s="47">
        <v>83.34</v>
      </c>
      <c r="N144" s="33"/>
      <c r="O144" s="41"/>
      <c r="P144" s="41"/>
      <c r="Q144" s="40"/>
    </row>
    <row r="145" spans="1:17">
      <c r="A145" s="37">
        <v>139</v>
      </c>
      <c r="B145" s="26">
        <v>95</v>
      </c>
      <c r="C145" s="26" t="s">
        <v>237</v>
      </c>
      <c r="D145" s="26" t="s">
        <v>52</v>
      </c>
      <c r="E145" s="26" t="s">
        <v>8</v>
      </c>
      <c r="F145" s="26" t="s">
        <v>24</v>
      </c>
      <c r="G145" s="26" t="s">
        <v>76</v>
      </c>
      <c r="H145" s="26" t="s">
        <v>3</v>
      </c>
      <c r="I145" s="26" t="s">
        <v>3</v>
      </c>
      <c r="J145" s="26" t="s">
        <v>3</v>
      </c>
      <c r="K145" s="42">
        <v>46.06</v>
      </c>
      <c r="L145" s="42">
        <v>37.64</v>
      </c>
      <c r="M145" s="47">
        <v>83.7</v>
      </c>
      <c r="N145" s="33"/>
      <c r="O145" s="39"/>
      <c r="P145" s="39"/>
      <c r="Q145" s="40"/>
    </row>
    <row r="146" spans="1:17">
      <c r="A146" s="38">
        <v>140</v>
      </c>
      <c r="B146" s="26">
        <v>136</v>
      </c>
      <c r="C146" s="26" t="s">
        <v>272</v>
      </c>
      <c r="D146" s="26" t="s">
        <v>52</v>
      </c>
      <c r="E146" s="26" t="s">
        <v>8</v>
      </c>
      <c r="F146" s="26" t="s">
        <v>233</v>
      </c>
      <c r="G146" s="26" t="s">
        <v>76</v>
      </c>
      <c r="H146" s="26" t="s">
        <v>3</v>
      </c>
      <c r="I146" s="26" t="s">
        <v>3</v>
      </c>
      <c r="J146" s="26" t="s">
        <v>3</v>
      </c>
      <c r="K146" s="42">
        <v>47.58</v>
      </c>
      <c r="L146" s="42">
        <v>39.22</v>
      </c>
      <c r="M146" s="47">
        <v>86.8</v>
      </c>
      <c r="N146" s="33"/>
      <c r="O146" s="41"/>
      <c r="P146" s="41"/>
      <c r="Q146" s="40"/>
    </row>
    <row r="147" spans="1:17">
      <c r="A147" s="37">
        <v>141</v>
      </c>
      <c r="B147" s="26">
        <v>102</v>
      </c>
      <c r="C147" s="26" t="s">
        <v>245</v>
      </c>
      <c r="D147" s="26" t="s">
        <v>52</v>
      </c>
      <c r="E147" s="26" t="s">
        <v>2</v>
      </c>
      <c r="F147" s="26" t="s">
        <v>29</v>
      </c>
      <c r="G147" s="26" t="s">
        <v>73</v>
      </c>
      <c r="H147" s="26" t="s">
        <v>4</v>
      </c>
      <c r="I147" s="26" t="s">
        <v>3</v>
      </c>
      <c r="J147" s="26" t="s">
        <v>3</v>
      </c>
      <c r="K147" s="42">
        <v>40.380000000000003</v>
      </c>
      <c r="L147" s="42">
        <v>48.09</v>
      </c>
      <c r="M147" s="47">
        <v>88.47</v>
      </c>
      <c r="N147" s="33"/>
      <c r="O147" s="39"/>
      <c r="P147" s="39"/>
      <c r="Q147" s="40"/>
    </row>
    <row r="148" spans="1:17">
      <c r="A148" s="38">
        <v>142</v>
      </c>
      <c r="B148" s="26">
        <v>195</v>
      </c>
      <c r="C148" s="26" t="s">
        <v>321</v>
      </c>
      <c r="D148" s="26" t="s">
        <v>52</v>
      </c>
      <c r="E148" s="26" t="s">
        <v>8</v>
      </c>
      <c r="F148" s="26" t="s">
        <v>317</v>
      </c>
      <c r="G148" s="26" t="s">
        <v>80</v>
      </c>
      <c r="H148" s="26" t="s">
        <v>3</v>
      </c>
      <c r="I148" s="26" t="s">
        <v>3</v>
      </c>
      <c r="J148" s="26" t="s">
        <v>3</v>
      </c>
      <c r="K148" s="42">
        <v>45.7</v>
      </c>
      <c r="L148" s="42">
        <v>43.57</v>
      </c>
      <c r="M148" s="47">
        <v>89.27000000000001</v>
      </c>
      <c r="N148" s="33"/>
      <c r="O148" s="41"/>
      <c r="P148" s="41"/>
      <c r="Q148" s="40"/>
    </row>
    <row r="149" spans="1:17">
      <c r="A149" s="37">
        <v>143</v>
      </c>
      <c r="B149" s="26">
        <v>138</v>
      </c>
      <c r="C149" s="26" t="s">
        <v>274</v>
      </c>
      <c r="D149" s="26" t="s">
        <v>52</v>
      </c>
      <c r="E149" s="26" t="s">
        <v>8</v>
      </c>
      <c r="F149" s="26" t="s">
        <v>233</v>
      </c>
      <c r="G149" s="26" t="s">
        <v>76</v>
      </c>
      <c r="H149" s="26" t="s">
        <v>3</v>
      </c>
      <c r="I149" s="26" t="s">
        <v>3</v>
      </c>
      <c r="J149" s="26" t="s">
        <v>3</v>
      </c>
      <c r="K149" s="42">
        <v>48.88</v>
      </c>
      <c r="L149" s="42">
        <v>41.08</v>
      </c>
      <c r="M149" s="47">
        <v>89.960000000000008</v>
      </c>
      <c r="N149" s="33"/>
      <c r="O149" s="39"/>
      <c r="P149" s="39"/>
      <c r="Q149" s="40"/>
    </row>
    <row r="150" spans="1:17">
      <c r="A150" s="38">
        <v>144</v>
      </c>
      <c r="B150" s="26">
        <v>93</v>
      </c>
      <c r="C150" s="26" t="s">
        <v>235</v>
      </c>
      <c r="D150" s="26" t="s">
        <v>54</v>
      </c>
      <c r="E150" s="26" t="s">
        <v>2</v>
      </c>
      <c r="F150" s="26" t="s">
        <v>24</v>
      </c>
      <c r="G150" s="26" t="s">
        <v>76</v>
      </c>
      <c r="H150" s="26" t="s">
        <v>3</v>
      </c>
      <c r="I150" s="26" t="s">
        <v>3</v>
      </c>
      <c r="J150" s="26" t="s">
        <v>3</v>
      </c>
      <c r="K150" s="42">
        <v>46.35</v>
      </c>
      <c r="L150" s="42">
        <v>45.49</v>
      </c>
      <c r="M150" s="47">
        <v>91.84</v>
      </c>
      <c r="N150" s="33"/>
      <c r="O150" s="41"/>
      <c r="P150" s="41"/>
      <c r="Q150" s="40"/>
    </row>
    <row r="151" spans="1:17">
      <c r="A151" s="37">
        <v>145</v>
      </c>
      <c r="B151" s="26">
        <v>124</v>
      </c>
      <c r="C151" s="26" t="s">
        <v>264</v>
      </c>
      <c r="D151" s="26" t="s">
        <v>52</v>
      </c>
      <c r="E151" s="26" t="s">
        <v>8</v>
      </c>
      <c r="F151" s="26" t="s">
        <v>262</v>
      </c>
      <c r="G151" s="26" t="s">
        <v>87</v>
      </c>
      <c r="H151" s="26" t="s">
        <v>3</v>
      </c>
      <c r="I151" s="26" t="s">
        <v>3</v>
      </c>
      <c r="J151" s="26" t="s">
        <v>3</v>
      </c>
      <c r="K151" s="42">
        <v>41.45</v>
      </c>
      <c r="L151" s="42">
        <v>53.07</v>
      </c>
      <c r="M151" s="47">
        <v>94.52000000000001</v>
      </c>
      <c r="N151" s="33"/>
      <c r="O151" s="39"/>
      <c r="P151" s="39"/>
      <c r="Q151" s="40"/>
    </row>
    <row r="152" spans="1:17">
      <c r="A152" s="38">
        <v>146</v>
      </c>
      <c r="B152" s="26">
        <v>94</v>
      </c>
      <c r="C152" s="26" t="s">
        <v>236</v>
      </c>
      <c r="D152" s="26" t="s">
        <v>52</v>
      </c>
      <c r="E152" s="26" t="s">
        <v>8</v>
      </c>
      <c r="F152" s="26" t="s">
        <v>234</v>
      </c>
      <c r="G152" s="26" t="s">
        <v>80</v>
      </c>
      <c r="H152" s="26" t="s">
        <v>3</v>
      </c>
      <c r="I152" s="26" t="s">
        <v>3</v>
      </c>
      <c r="J152" s="26" t="s">
        <v>3</v>
      </c>
      <c r="K152" s="42">
        <v>53.41</v>
      </c>
      <c r="L152" s="42">
        <v>41.15</v>
      </c>
      <c r="M152" s="47">
        <v>94.56</v>
      </c>
      <c r="N152" s="33"/>
      <c r="O152" s="41"/>
      <c r="P152" s="41"/>
      <c r="Q152" s="40"/>
    </row>
    <row r="153" spans="1:17">
      <c r="A153" s="37">
        <v>147</v>
      </c>
      <c r="B153" s="26">
        <v>89</v>
      </c>
      <c r="C153" s="26" t="s">
        <v>232</v>
      </c>
      <c r="D153" s="26" t="s">
        <v>52</v>
      </c>
      <c r="E153" s="26" t="s">
        <v>8</v>
      </c>
      <c r="F153" s="26" t="s">
        <v>233</v>
      </c>
      <c r="G153" s="26" t="s">
        <v>76</v>
      </c>
      <c r="H153" s="26" t="s">
        <v>3</v>
      </c>
      <c r="I153" s="26" t="s">
        <v>3</v>
      </c>
      <c r="J153" s="26" t="s">
        <v>3</v>
      </c>
      <c r="K153" s="42">
        <v>49.28</v>
      </c>
      <c r="L153" s="42">
        <v>46.77</v>
      </c>
      <c r="M153" s="47">
        <v>96.050000000000011</v>
      </c>
      <c r="N153" s="33"/>
      <c r="O153" s="39"/>
      <c r="P153" s="39"/>
      <c r="Q153" s="40"/>
    </row>
    <row r="154" spans="1:17">
      <c r="A154" s="38">
        <v>148</v>
      </c>
      <c r="B154" s="26">
        <v>144</v>
      </c>
      <c r="C154" s="26" t="s">
        <v>281</v>
      </c>
      <c r="D154" s="26" t="s">
        <v>52</v>
      </c>
      <c r="E154" s="26" t="s">
        <v>8</v>
      </c>
      <c r="F154" s="26" t="s">
        <v>39</v>
      </c>
      <c r="G154" s="26" t="s">
        <v>80</v>
      </c>
      <c r="H154" s="26" t="s">
        <v>3</v>
      </c>
      <c r="I154" s="26" t="s">
        <v>3</v>
      </c>
      <c r="J154" s="26" t="s">
        <v>3</v>
      </c>
      <c r="K154" s="42">
        <v>47.77</v>
      </c>
      <c r="L154" s="42">
        <v>51.66</v>
      </c>
      <c r="M154" s="47">
        <v>99.43</v>
      </c>
      <c r="N154" s="33"/>
      <c r="O154" s="41"/>
      <c r="P154" s="41"/>
      <c r="Q154" s="40"/>
    </row>
    <row r="155" spans="1:17">
      <c r="A155" s="37">
        <v>149</v>
      </c>
      <c r="B155" s="26">
        <v>129</v>
      </c>
      <c r="C155" s="26" t="s">
        <v>268</v>
      </c>
      <c r="D155" s="26" t="s">
        <v>54</v>
      </c>
      <c r="E155" s="26" t="s">
        <v>8</v>
      </c>
      <c r="F155" s="26" t="s">
        <v>244</v>
      </c>
      <c r="G155" s="26" t="s">
        <v>80</v>
      </c>
      <c r="H155" s="26" t="s">
        <v>3</v>
      </c>
      <c r="I155" s="26" t="s">
        <v>3</v>
      </c>
      <c r="J155" s="26" t="s">
        <v>3</v>
      </c>
      <c r="K155" s="42">
        <v>59.8</v>
      </c>
      <c r="L155" s="42">
        <v>39.79</v>
      </c>
      <c r="M155" s="47">
        <v>99.59</v>
      </c>
      <c r="N155" s="33"/>
      <c r="O155" s="39"/>
      <c r="P155" s="39"/>
      <c r="Q155" s="40"/>
    </row>
    <row r="156" spans="1:17">
      <c r="A156" s="38">
        <v>150</v>
      </c>
      <c r="B156" s="26">
        <v>132</v>
      </c>
      <c r="C156" s="26" t="s">
        <v>270</v>
      </c>
      <c r="D156" s="26" t="s">
        <v>54</v>
      </c>
      <c r="E156" s="26" t="s">
        <v>8</v>
      </c>
      <c r="F156" s="26" t="s">
        <v>33</v>
      </c>
      <c r="G156" s="26" t="s">
        <v>80</v>
      </c>
      <c r="H156" s="26" t="s">
        <v>3</v>
      </c>
      <c r="I156" s="26" t="s">
        <v>3</v>
      </c>
      <c r="J156" s="26" t="s">
        <v>3</v>
      </c>
      <c r="K156" s="42">
        <v>52.44</v>
      </c>
      <c r="L156" s="42">
        <v>51.98</v>
      </c>
      <c r="M156" s="47">
        <v>104.41999999999999</v>
      </c>
      <c r="N156" s="33"/>
      <c r="O156" s="41"/>
      <c r="P156" s="41"/>
      <c r="Q156" s="40"/>
    </row>
    <row r="157" spans="1:17">
      <c r="A157" s="37">
        <v>151</v>
      </c>
      <c r="B157" s="26">
        <v>200</v>
      </c>
      <c r="C157" s="26" t="s">
        <v>324</v>
      </c>
      <c r="D157" s="26" t="s">
        <v>54</v>
      </c>
      <c r="E157" s="26" t="s">
        <v>8</v>
      </c>
      <c r="F157" s="26" t="s">
        <v>96</v>
      </c>
      <c r="G157" s="26" t="s">
        <v>80</v>
      </c>
      <c r="H157" s="26" t="s">
        <v>3</v>
      </c>
      <c r="I157" s="26" t="s">
        <v>3</v>
      </c>
      <c r="J157" s="26" t="s">
        <v>3</v>
      </c>
      <c r="K157" s="42">
        <v>54.31</v>
      </c>
      <c r="L157" s="42">
        <v>51.01</v>
      </c>
      <c r="M157" s="47">
        <v>105.32</v>
      </c>
      <c r="N157" s="33"/>
      <c r="O157" s="39"/>
      <c r="P157" s="39"/>
      <c r="Q157" s="40"/>
    </row>
    <row r="158" spans="1:17">
      <c r="A158" s="38">
        <v>152</v>
      </c>
      <c r="B158" s="26">
        <v>126</v>
      </c>
      <c r="C158" s="26" t="s">
        <v>265</v>
      </c>
      <c r="D158" s="26" t="s">
        <v>52</v>
      </c>
      <c r="E158" s="26" t="s">
        <v>8</v>
      </c>
      <c r="F158" s="26" t="s">
        <v>262</v>
      </c>
      <c r="G158" s="26" t="s">
        <v>87</v>
      </c>
      <c r="H158" s="26" t="s">
        <v>3</v>
      </c>
      <c r="I158" s="26" t="s">
        <v>3</v>
      </c>
      <c r="J158" s="26" t="s">
        <v>3</v>
      </c>
      <c r="K158" s="42">
        <v>53.42</v>
      </c>
      <c r="L158" s="42">
        <v>51.92</v>
      </c>
      <c r="M158" s="47">
        <v>105.34</v>
      </c>
      <c r="N158" s="33"/>
      <c r="O158" s="41"/>
      <c r="P158" s="41"/>
      <c r="Q158" s="40"/>
    </row>
    <row r="159" spans="1:17">
      <c r="A159" s="37">
        <v>153</v>
      </c>
      <c r="B159" s="26">
        <v>196</v>
      </c>
      <c r="C159" s="26" t="s">
        <v>322</v>
      </c>
      <c r="D159" s="26" t="s">
        <v>54</v>
      </c>
      <c r="E159" s="26" t="s">
        <v>2</v>
      </c>
      <c r="F159" s="26" t="s">
        <v>96</v>
      </c>
      <c r="G159" s="26" t="s">
        <v>80</v>
      </c>
      <c r="H159" s="26" t="s">
        <v>3</v>
      </c>
      <c r="I159" s="26" t="s">
        <v>3</v>
      </c>
      <c r="J159" s="26" t="s">
        <v>3</v>
      </c>
      <c r="K159" s="42">
        <v>55.76</v>
      </c>
      <c r="L159" s="42">
        <v>51.57</v>
      </c>
      <c r="M159" s="47">
        <v>107.33</v>
      </c>
      <c r="N159" s="33"/>
      <c r="O159" s="39"/>
      <c r="P159" s="39"/>
      <c r="Q159" s="40"/>
    </row>
    <row r="160" spans="1:17">
      <c r="A160" s="38">
        <v>154</v>
      </c>
      <c r="B160" s="26">
        <v>217</v>
      </c>
      <c r="C160" s="26" t="s">
        <v>115</v>
      </c>
      <c r="D160" s="26" t="s">
        <v>54</v>
      </c>
      <c r="E160" s="26" t="s">
        <v>2</v>
      </c>
      <c r="F160" s="26" t="s">
        <v>109</v>
      </c>
      <c r="G160" s="26" t="s">
        <v>76</v>
      </c>
      <c r="H160" s="26" t="s">
        <v>3</v>
      </c>
      <c r="I160" s="26" t="s">
        <v>3</v>
      </c>
      <c r="J160" s="26" t="s">
        <v>3</v>
      </c>
      <c r="K160" s="42">
        <v>56.56</v>
      </c>
      <c r="L160" s="42">
        <v>59.08</v>
      </c>
      <c r="M160" s="47">
        <v>115.64</v>
      </c>
      <c r="N160" s="33"/>
      <c r="O160" s="41"/>
      <c r="P160" s="41"/>
      <c r="Q160" s="40"/>
    </row>
    <row r="161" spans="1:17">
      <c r="A161" s="37">
        <v>155</v>
      </c>
      <c r="B161" s="26">
        <v>128</v>
      </c>
      <c r="C161" s="26" t="s">
        <v>267</v>
      </c>
      <c r="D161" s="26" t="s">
        <v>52</v>
      </c>
      <c r="E161" s="26" t="s">
        <v>8</v>
      </c>
      <c r="F161" s="26" t="s">
        <v>33</v>
      </c>
      <c r="G161" s="26" t="s">
        <v>80</v>
      </c>
      <c r="H161" s="26" t="s">
        <v>3</v>
      </c>
      <c r="I161" s="26" t="s">
        <v>3</v>
      </c>
      <c r="J161" s="26" t="s">
        <v>3</v>
      </c>
      <c r="K161" s="42">
        <v>62.49</v>
      </c>
      <c r="L161" s="42">
        <v>69.290000000000006</v>
      </c>
      <c r="M161" s="47">
        <v>131.78</v>
      </c>
      <c r="N161" s="33"/>
      <c r="O161" s="39"/>
      <c r="P161" s="39"/>
      <c r="Q161" s="40"/>
    </row>
    <row r="162" spans="1:17">
      <c r="A162" s="38">
        <v>156</v>
      </c>
      <c r="B162" s="26">
        <v>20</v>
      </c>
      <c r="C162" s="26" t="s">
        <v>168</v>
      </c>
      <c r="D162" s="26" t="s">
        <v>52</v>
      </c>
      <c r="E162" s="26" t="s">
        <v>2</v>
      </c>
      <c r="F162" s="26" t="s">
        <v>165</v>
      </c>
      <c r="G162" s="26" t="s">
        <v>53</v>
      </c>
      <c r="H162" s="26" t="s">
        <v>3</v>
      </c>
      <c r="I162" s="26" t="s">
        <v>4</v>
      </c>
      <c r="J162" s="26" t="s">
        <v>3</v>
      </c>
      <c r="K162" s="42">
        <v>64.94</v>
      </c>
      <c r="L162" s="42">
        <v>66.989999999999995</v>
      </c>
      <c r="M162" s="47">
        <v>131.93</v>
      </c>
      <c r="N162" s="33"/>
      <c r="O162" s="41"/>
      <c r="P162" s="41"/>
      <c r="Q162" s="40"/>
    </row>
    <row r="163" spans="1:17">
      <c r="A163" s="37">
        <v>157</v>
      </c>
      <c r="B163" s="26">
        <v>187</v>
      </c>
      <c r="C163" s="26" t="s">
        <v>314</v>
      </c>
      <c r="D163" s="26" t="s">
        <v>52</v>
      </c>
      <c r="E163" s="26" t="s">
        <v>8</v>
      </c>
      <c r="F163" s="26" t="s">
        <v>114</v>
      </c>
      <c r="G163" s="26" t="s">
        <v>87</v>
      </c>
      <c r="H163" s="26" t="s">
        <v>3</v>
      </c>
      <c r="I163" s="26" t="s">
        <v>3</v>
      </c>
      <c r="J163" s="26" t="s">
        <v>3</v>
      </c>
      <c r="K163" s="42">
        <v>74.569999999999993</v>
      </c>
      <c r="L163" s="42">
        <v>74.760000000000005</v>
      </c>
      <c r="M163" s="47">
        <v>149.32999999999998</v>
      </c>
      <c r="N163" s="33"/>
      <c r="O163" s="39"/>
      <c r="P163" s="39"/>
      <c r="Q163" s="40"/>
    </row>
    <row r="164" spans="1:17">
      <c r="A164" s="38"/>
      <c r="B164" s="26">
        <v>6</v>
      </c>
      <c r="C164" s="26" t="s">
        <v>157</v>
      </c>
      <c r="D164" s="26" t="s">
        <v>52</v>
      </c>
      <c r="E164" s="26" t="s">
        <v>8</v>
      </c>
      <c r="F164" s="26" t="s">
        <v>154</v>
      </c>
      <c r="G164" s="26" t="s">
        <v>53</v>
      </c>
      <c r="H164" s="26" t="s">
        <v>3</v>
      </c>
      <c r="I164" s="26" t="s">
        <v>3</v>
      </c>
      <c r="J164" s="26" t="s">
        <v>3</v>
      </c>
      <c r="K164" s="42" t="s">
        <v>142</v>
      </c>
      <c r="L164" s="42" t="s">
        <v>142</v>
      </c>
      <c r="M164" s="47" t="s">
        <v>225</v>
      </c>
      <c r="N164" s="33"/>
      <c r="O164" s="41"/>
      <c r="P164" s="41"/>
      <c r="Q164" s="40"/>
    </row>
    <row r="165" spans="1:17">
      <c r="A165" s="37"/>
      <c r="B165" s="26">
        <v>19</v>
      </c>
      <c r="C165" s="26" t="s">
        <v>166</v>
      </c>
      <c r="D165" s="26" t="s">
        <v>52</v>
      </c>
      <c r="E165" s="26" t="s">
        <v>2</v>
      </c>
      <c r="F165" s="26" t="s">
        <v>167</v>
      </c>
      <c r="G165" s="26" t="s">
        <v>53</v>
      </c>
      <c r="H165" s="26" t="s">
        <v>3</v>
      </c>
      <c r="I165" s="26" t="s">
        <v>4</v>
      </c>
      <c r="J165" s="26" t="s">
        <v>3</v>
      </c>
      <c r="K165" s="42">
        <v>27.53</v>
      </c>
      <c r="L165" s="42" t="s">
        <v>142</v>
      </c>
      <c r="M165" s="47" t="s">
        <v>225</v>
      </c>
      <c r="N165" s="33"/>
      <c r="O165" s="39"/>
      <c r="P165" s="39"/>
      <c r="Q165" s="40"/>
    </row>
    <row r="166" spans="1:17">
      <c r="A166" s="38"/>
      <c r="B166" s="26">
        <v>22</v>
      </c>
      <c r="C166" s="27" t="s">
        <v>169</v>
      </c>
      <c r="D166" s="26" t="s">
        <v>52</v>
      </c>
      <c r="E166" s="26" t="s">
        <v>2</v>
      </c>
      <c r="F166" s="26" t="s">
        <v>165</v>
      </c>
      <c r="G166" s="26" t="s">
        <v>53</v>
      </c>
      <c r="H166" s="26" t="s">
        <v>3</v>
      </c>
      <c r="I166" s="26" t="s">
        <v>4</v>
      </c>
      <c r="J166" s="26" t="s">
        <v>3</v>
      </c>
      <c r="K166" s="48" t="s">
        <v>129</v>
      </c>
      <c r="L166" s="48" t="s">
        <v>129</v>
      </c>
      <c r="M166" s="47" t="s">
        <v>225</v>
      </c>
      <c r="N166" s="33"/>
      <c r="O166" s="41"/>
      <c r="P166" s="41"/>
      <c r="Q166" s="10"/>
    </row>
    <row r="167" spans="1:17">
      <c r="A167" s="37"/>
      <c r="B167" s="26">
        <v>24</v>
      </c>
      <c r="C167" s="27" t="s">
        <v>62</v>
      </c>
      <c r="D167" s="26" t="s">
        <v>52</v>
      </c>
      <c r="E167" s="26" t="s">
        <v>2</v>
      </c>
      <c r="F167" s="26" t="s">
        <v>9</v>
      </c>
      <c r="G167" s="26" t="s">
        <v>53</v>
      </c>
      <c r="H167" s="26" t="s">
        <v>4</v>
      </c>
      <c r="I167" s="26" t="s">
        <v>3</v>
      </c>
      <c r="J167" s="26" t="s">
        <v>3</v>
      </c>
      <c r="K167" s="48" t="s">
        <v>142</v>
      </c>
      <c r="L167" s="48">
        <v>27.74</v>
      </c>
      <c r="M167" s="47" t="s">
        <v>225</v>
      </c>
      <c r="N167" s="33"/>
      <c r="O167" s="39"/>
      <c r="P167" s="39"/>
      <c r="Q167" s="10"/>
    </row>
    <row r="168" spans="1:17">
      <c r="A168" s="38"/>
      <c r="B168" s="26">
        <v>31</v>
      </c>
      <c r="C168" s="27" t="s">
        <v>58</v>
      </c>
      <c r="D168" s="26" t="s">
        <v>52</v>
      </c>
      <c r="E168" s="26" t="s">
        <v>2</v>
      </c>
      <c r="F168" s="26" t="s">
        <v>176</v>
      </c>
      <c r="G168" s="26" t="s">
        <v>53</v>
      </c>
      <c r="H168" s="26" t="s">
        <v>4</v>
      </c>
      <c r="I168" s="26" t="s">
        <v>3</v>
      </c>
      <c r="J168" s="26" t="s">
        <v>3</v>
      </c>
      <c r="K168" s="48" t="s">
        <v>129</v>
      </c>
      <c r="L168" s="48" t="s">
        <v>129</v>
      </c>
      <c r="M168" s="47" t="s">
        <v>225</v>
      </c>
      <c r="N168" s="33"/>
      <c r="O168" s="41"/>
      <c r="P168" s="41"/>
      <c r="Q168" s="10"/>
    </row>
    <row r="169" spans="1:17">
      <c r="A169" s="37"/>
      <c r="B169" s="26">
        <v>36</v>
      </c>
      <c r="C169" s="27" t="s">
        <v>180</v>
      </c>
      <c r="D169" s="26" t="s">
        <v>54</v>
      </c>
      <c r="E169" s="26" t="s">
        <v>8</v>
      </c>
      <c r="F169" s="26" t="s">
        <v>181</v>
      </c>
      <c r="G169" s="26" t="s">
        <v>53</v>
      </c>
      <c r="H169" s="26" t="s">
        <v>3</v>
      </c>
      <c r="I169" s="26" t="s">
        <v>3</v>
      </c>
      <c r="J169" s="26" t="s">
        <v>3</v>
      </c>
      <c r="K169" s="42">
        <v>49.18</v>
      </c>
      <c r="L169" s="48" t="s">
        <v>130</v>
      </c>
      <c r="M169" s="47" t="s">
        <v>225</v>
      </c>
      <c r="N169" s="33"/>
      <c r="O169" s="39"/>
      <c r="P169" s="39"/>
      <c r="Q169" s="10"/>
    </row>
    <row r="170" spans="1:17">
      <c r="A170" s="38"/>
      <c r="B170" s="26">
        <v>39</v>
      </c>
      <c r="C170" s="27" t="s">
        <v>186</v>
      </c>
      <c r="D170" s="26" t="s">
        <v>52</v>
      </c>
      <c r="E170" s="26" t="s">
        <v>8</v>
      </c>
      <c r="F170" s="26" t="s">
        <v>183</v>
      </c>
      <c r="G170" s="26" t="s">
        <v>53</v>
      </c>
      <c r="H170" s="26" t="s">
        <v>3</v>
      </c>
      <c r="I170" s="26" t="s">
        <v>3</v>
      </c>
      <c r="J170" s="26" t="s">
        <v>3</v>
      </c>
      <c r="K170" s="49" t="s">
        <v>129</v>
      </c>
      <c r="L170" s="48" t="s">
        <v>129</v>
      </c>
      <c r="M170" s="47" t="s">
        <v>225</v>
      </c>
      <c r="N170" s="33"/>
      <c r="O170" s="41"/>
      <c r="P170" s="41"/>
      <c r="Q170" s="10"/>
    </row>
    <row r="171" spans="1:17">
      <c r="A171" s="37"/>
      <c r="B171" s="26">
        <v>55</v>
      </c>
      <c r="C171" s="26" t="s">
        <v>56</v>
      </c>
      <c r="D171" s="26" t="s">
        <v>52</v>
      </c>
      <c r="E171" s="26" t="s">
        <v>2</v>
      </c>
      <c r="F171" s="26" t="s">
        <v>197</v>
      </c>
      <c r="G171" s="26" t="s">
        <v>53</v>
      </c>
      <c r="H171" s="26" t="s">
        <v>3</v>
      </c>
      <c r="I171" s="26" t="s">
        <v>3</v>
      </c>
      <c r="J171" s="26" t="s">
        <v>3</v>
      </c>
      <c r="K171" s="48" t="s">
        <v>129</v>
      </c>
      <c r="L171" s="48" t="s">
        <v>129</v>
      </c>
      <c r="M171" s="47" t="s">
        <v>225</v>
      </c>
      <c r="N171" s="33"/>
      <c r="O171" s="39"/>
      <c r="P171" s="39"/>
      <c r="Q171" s="10"/>
    </row>
    <row r="172" spans="1:17">
      <c r="A172" s="38"/>
      <c r="B172" s="26">
        <v>60</v>
      </c>
      <c r="C172" s="26" t="s">
        <v>202</v>
      </c>
      <c r="D172" s="26" t="s">
        <v>52</v>
      </c>
      <c r="E172" s="26" t="s">
        <v>2</v>
      </c>
      <c r="F172" s="26" t="s">
        <v>203</v>
      </c>
      <c r="G172" s="26" t="s">
        <v>53</v>
      </c>
      <c r="H172" s="26" t="s">
        <v>3</v>
      </c>
      <c r="I172" s="26" t="s">
        <v>3</v>
      </c>
      <c r="J172" s="26" t="s">
        <v>4</v>
      </c>
      <c r="K172" s="48" t="s">
        <v>142</v>
      </c>
      <c r="L172" s="48">
        <v>31.22</v>
      </c>
      <c r="M172" s="47" t="s">
        <v>225</v>
      </c>
      <c r="N172" s="33"/>
      <c r="O172" s="41"/>
      <c r="P172" s="41"/>
      <c r="Q172" s="10"/>
    </row>
    <row r="173" spans="1:17">
      <c r="A173" s="37"/>
      <c r="B173" s="26">
        <v>64</v>
      </c>
      <c r="C173" s="26" t="s">
        <v>205</v>
      </c>
      <c r="D173" s="26" t="s">
        <v>52</v>
      </c>
      <c r="E173" s="26" t="s">
        <v>2</v>
      </c>
      <c r="F173" s="26" t="s">
        <v>203</v>
      </c>
      <c r="G173" s="26" t="s">
        <v>53</v>
      </c>
      <c r="H173" s="26" t="s">
        <v>3</v>
      </c>
      <c r="I173" s="26" t="s">
        <v>3</v>
      </c>
      <c r="J173" s="26" t="s">
        <v>4</v>
      </c>
      <c r="K173" s="48" t="s">
        <v>129</v>
      </c>
      <c r="L173" s="48" t="s">
        <v>129</v>
      </c>
      <c r="M173" s="47" t="s">
        <v>225</v>
      </c>
      <c r="N173" s="33"/>
      <c r="O173" s="39"/>
      <c r="P173" s="39"/>
      <c r="Q173" s="10"/>
    </row>
    <row r="174" spans="1:17">
      <c r="A174" s="38"/>
      <c r="B174" s="26">
        <v>66</v>
      </c>
      <c r="C174" s="26" t="s">
        <v>206</v>
      </c>
      <c r="D174" s="26" t="s">
        <v>52</v>
      </c>
      <c r="E174" s="26" t="s">
        <v>2</v>
      </c>
      <c r="F174" s="26" t="s">
        <v>203</v>
      </c>
      <c r="G174" s="26" t="s">
        <v>53</v>
      </c>
      <c r="H174" s="26" t="s">
        <v>3</v>
      </c>
      <c r="I174" s="26" t="s">
        <v>3</v>
      </c>
      <c r="J174" s="26" t="s">
        <v>4</v>
      </c>
      <c r="K174" s="48" t="s">
        <v>129</v>
      </c>
      <c r="L174" s="48">
        <v>49.46</v>
      </c>
      <c r="M174" s="47" t="s">
        <v>225</v>
      </c>
      <c r="N174" s="33"/>
      <c r="O174" s="41"/>
      <c r="P174" s="41"/>
      <c r="Q174" s="10"/>
    </row>
    <row r="175" spans="1:17">
      <c r="A175" s="37"/>
      <c r="B175" s="26">
        <v>69</v>
      </c>
      <c r="C175" s="26" t="s">
        <v>209</v>
      </c>
      <c r="D175" s="26" t="s">
        <v>210</v>
      </c>
      <c r="E175" s="26" t="s">
        <v>2</v>
      </c>
      <c r="F175" s="26" t="s">
        <v>208</v>
      </c>
      <c r="G175" s="26" t="s">
        <v>53</v>
      </c>
      <c r="H175" s="26" t="s">
        <v>3</v>
      </c>
      <c r="I175" s="26" t="s">
        <v>3</v>
      </c>
      <c r="J175" s="26" t="s">
        <v>3</v>
      </c>
      <c r="K175" s="48" t="s">
        <v>130</v>
      </c>
      <c r="L175" s="42">
        <v>34.869999999999997</v>
      </c>
      <c r="M175" s="47" t="s">
        <v>225</v>
      </c>
      <c r="N175" s="33"/>
      <c r="O175" s="39"/>
      <c r="P175" s="39"/>
      <c r="Q175" s="10"/>
    </row>
    <row r="176" spans="1:17">
      <c r="A176" s="38"/>
      <c r="B176" s="26">
        <v>82</v>
      </c>
      <c r="C176" s="26" t="s">
        <v>222</v>
      </c>
      <c r="D176" s="26" t="s">
        <v>223</v>
      </c>
      <c r="E176" s="26" t="s">
        <v>2</v>
      </c>
      <c r="F176" s="26" t="s">
        <v>224</v>
      </c>
      <c r="G176" s="26" t="s">
        <v>225</v>
      </c>
      <c r="H176" s="26" t="s">
        <v>3</v>
      </c>
      <c r="I176" s="26" t="s">
        <v>4</v>
      </c>
      <c r="J176" s="26" t="s">
        <v>3</v>
      </c>
      <c r="K176" s="48" t="s">
        <v>129</v>
      </c>
      <c r="L176" s="48" t="s">
        <v>129</v>
      </c>
      <c r="M176" s="47" t="s">
        <v>225</v>
      </c>
      <c r="N176" s="33"/>
      <c r="O176" s="41"/>
      <c r="P176" s="41"/>
      <c r="Q176" s="10"/>
    </row>
    <row r="177" spans="1:17">
      <c r="A177" s="37"/>
      <c r="B177" s="26">
        <v>88</v>
      </c>
      <c r="C177" s="26" t="s">
        <v>230</v>
      </c>
      <c r="D177" s="26" t="s">
        <v>52</v>
      </c>
      <c r="E177" s="26" t="s">
        <v>8</v>
      </c>
      <c r="F177" s="26" t="s">
        <v>231</v>
      </c>
      <c r="G177" s="26" t="s">
        <v>73</v>
      </c>
      <c r="H177" s="26" t="s">
        <v>3</v>
      </c>
      <c r="I177" s="26" t="s">
        <v>4</v>
      </c>
      <c r="J177" s="26" t="s">
        <v>3</v>
      </c>
      <c r="K177" s="48" t="s">
        <v>129</v>
      </c>
      <c r="L177" s="48" t="s">
        <v>129</v>
      </c>
      <c r="M177" s="47" t="s">
        <v>225</v>
      </c>
      <c r="N177" s="33"/>
      <c r="O177" s="39"/>
      <c r="P177" s="39"/>
      <c r="Q177" s="10"/>
    </row>
    <row r="178" spans="1:17">
      <c r="A178" s="38"/>
      <c r="B178" s="26">
        <v>92</v>
      </c>
      <c r="C178" s="26" t="s">
        <v>104</v>
      </c>
      <c r="D178" s="26" t="s">
        <v>52</v>
      </c>
      <c r="E178" s="26" t="s">
        <v>8</v>
      </c>
      <c r="F178" s="26" t="s">
        <v>234</v>
      </c>
      <c r="G178" s="26" t="s">
        <v>80</v>
      </c>
      <c r="H178" s="26" t="s">
        <v>3</v>
      </c>
      <c r="I178" s="26" t="s">
        <v>3</v>
      </c>
      <c r="J178" s="26" t="s">
        <v>3</v>
      </c>
      <c r="K178" s="48" t="s">
        <v>129</v>
      </c>
      <c r="L178" s="48" t="s">
        <v>129</v>
      </c>
      <c r="M178" s="47" t="s">
        <v>225</v>
      </c>
      <c r="N178" s="33"/>
      <c r="O178" s="41"/>
      <c r="P178" s="41"/>
      <c r="Q178" s="10"/>
    </row>
    <row r="179" spans="1:17">
      <c r="A179" s="37"/>
      <c r="B179" s="26">
        <v>96</v>
      </c>
      <c r="C179" s="26" t="s">
        <v>238</v>
      </c>
      <c r="D179" s="26" t="s">
        <v>52</v>
      </c>
      <c r="E179" s="26" t="s">
        <v>8</v>
      </c>
      <c r="F179" s="26" t="s">
        <v>234</v>
      </c>
      <c r="G179" s="26" t="s">
        <v>80</v>
      </c>
      <c r="H179" s="26" t="s">
        <v>3</v>
      </c>
      <c r="I179" s="26" t="s">
        <v>3</v>
      </c>
      <c r="J179" s="26" t="s">
        <v>3</v>
      </c>
      <c r="K179" s="42" t="s">
        <v>129</v>
      </c>
      <c r="L179" s="48" t="s">
        <v>129</v>
      </c>
      <c r="M179" s="47" t="s">
        <v>225</v>
      </c>
      <c r="N179" s="33"/>
      <c r="O179" s="39"/>
      <c r="P179" s="39"/>
      <c r="Q179" s="10"/>
    </row>
    <row r="180" spans="1:17">
      <c r="A180" s="38"/>
      <c r="B180" s="26">
        <v>100</v>
      </c>
      <c r="C180" s="26" t="s">
        <v>30</v>
      </c>
      <c r="D180" s="26" t="s">
        <v>52</v>
      </c>
      <c r="E180" s="26" t="s">
        <v>2</v>
      </c>
      <c r="F180" s="26" t="s">
        <v>29</v>
      </c>
      <c r="G180" s="26" t="s">
        <v>73</v>
      </c>
      <c r="H180" s="26" t="s">
        <v>4</v>
      </c>
      <c r="I180" s="26" t="s">
        <v>3</v>
      </c>
      <c r="J180" s="26" t="s">
        <v>3</v>
      </c>
      <c r="K180" s="48" t="s">
        <v>130</v>
      </c>
      <c r="L180" s="48">
        <v>30.79</v>
      </c>
      <c r="M180" s="47" t="s">
        <v>225</v>
      </c>
      <c r="N180" s="33"/>
      <c r="O180" s="41"/>
      <c r="P180" s="41"/>
      <c r="Q180" s="10"/>
    </row>
    <row r="181" spans="1:17">
      <c r="A181" s="37"/>
      <c r="B181" s="26">
        <v>113</v>
      </c>
      <c r="C181" s="26" t="s">
        <v>99</v>
      </c>
      <c r="D181" s="26" t="s">
        <v>210</v>
      </c>
      <c r="E181" s="26" t="s">
        <v>8</v>
      </c>
      <c r="F181" s="26" t="s">
        <v>41</v>
      </c>
      <c r="G181" s="26" t="s">
        <v>73</v>
      </c>
      <c r="H181" s="26" t="s">
        <v>3</v>
      </c>
      <c r="I181" s="26" t="s">
        <v>3</v>
      </c>
      <c r="J181" s="26" t="s">
        <v>3</v>
      </c>
      <c r="K181" s="48" t="s">
        <v>142</v>
      </c>
      <c r="L181" s="48">
        <v>28.87</v>
      </c>
      <c r="M181" s="47" t="s">
        <v>225</v>
      </c>
      <c r="N181" s="33"/>
      <c r="O181" s="39"/>
      <c r="P181" s="39"/>
      <c r="Q181" s="10"/>
    </row>
    <row r="182" spans="1:17">
      <c r="A182" s="38"/>
      <c r="B182" s="26">
        <v>114</v>
      </c>
      <c r="C182" s="26" t="s">
        <v>253</v>
      </c>
      <c r="D182" s="26" t="s">
        <v>52</v>
      </c>
      <c r="E182" s="26" t="s">
        <v>2</v>
      </c>
      <c r="F182" s="26" t="s">
        <v>254</v>
      </c>
      <c r="G182" s="26" t="s">
        <v>80</v>
      </c>
      <c r="H182" s="26" t="s">
        <v>3</v>
      </c>
      <c r="I182" s="26" t="s">
        <v>3</v>
      </c>
      <c r="J182" s="26" t="s">
        <v>3</v>
      </c>
      <c r="K182" s="42" t="s">
        <v>129</v>
      </c>
      <c r="L182" s="48">
        <v>29.08</v>
      </c>
      <c r="M182" s="47" t="s">
        <v>225</v>
      </c>
      <c r="N182" s="33"/>
      <c r="O182" s="41"/>
      <c r="P182" s="41"/>
      <c r="Q182" s="10"/>
    </row>
    <row r="183" spans="1:17">
      <c r="A183" s="37"/>
      <c r="B183" s="26">
        <v>116</v>
      </c>
      <c r="C183" s="26" t="s">
        <v>257</v>
      </c>
      <c r="D183" s="26" t="s">
        <v>52</v>
      </c>
      <c r="E183" s="26" t="s">
        <v>8</v>
      </c>
      <c r="F183" s="26" t="s">
        <v>201</v>
      </c>
      <c r="G183" s="26" t="s">
        <v>53</v>
      </c>
      <c r="H183" s="26" t="s">
        <v>3</v>
      </c>
      <c r="I183" s="26" t="s">
        <v>3</v>
      </c>
      <c r="J183" s="26" t="s">
        <v>3</v>
      </c>
      <c r="K183" s="42" t="s">
        <v>129</v>
      </c>
      <c r="L183" s="48">
        <v>72.510000000000005</v>
      </c>
      <c r="M183" s="47" t="s">
        <v>225</v>
      </c>
      <c r="N183" s="33"/>
      <c r="O183" s="39"/>
      <c r="P183" s="39"/>
      <c r="Q183" s="10"/>
    </row>
    <row r="184" spans="1:17">
      <c r="A184" s="38"/>
      <c r="B184" s="26">
        <v>117</v>
      </c>
      <c r="C184" s="26" t="s">
        <v>97</v>
      </c>
      <c r="D184" s="26" t="s">
        <v>52</v>
      </c>
      <c r="E184" s="26" t="s">
        <v>8</v>
      </c>
      <c r="F184" s="26" t="s">
        <v>256</v>
      </c>
      <c r="G184" s="26" t="s">
        <v>80</v>
      </c>
      <c r="H184" s="26" t="s">
        <v>3</v>
      </c>
      <c r="I184" s="26" t="s">
        <v>3</v>
      </c>
      <c r="J184" s="26" t="s">
        <v>3</v>
      </c>
      <c r="K184" s="48" t="s">
        <v>129</v>
      </c>
      <c r="L184" s="48" t="s">
        <v>129</v>
      </c>
      <c r="M184" s="47" t="s">
        <v>225</v>
      </c>
      <c r="N184" s="33"/>
      <c r="O184" s="41"/>
      <c r="P184" s="41"/>
      <c r="Q184" s="10"/>
    </row>
    <row r="185" spans="1:17">
      <c r="A185" s="37"/>
      <c r="B185" s="26">
        <v>119</v>
      </c>
      <c r="C185" s="26" t="s">
        <v>106</v>
      </c>
      <c r="D185" s="26" t="s">
        <v>52</v>
      </c>
      <c r="E185" s="26" t="s">
        <v>2</v>
      </c>
      <c r="F185" s="26" t="s">
        <v>256</v>
      </c>
      <c r="G185" s="26" t="s">
        <v>80</v>
      </c>
      <c r="H185" s="26" t="s">
        <v>3</v>
      </c>
      <c r="I185" s="26" t="s">
        <v>3</v>
      </c>
      <c r="J185" s="26" t="s">
        <v>3</v>
      </c>
      <c r="K185" s="48" t="s">
        <v>129</v>
      </c>
      <c r="L185" s="42" t="s">
        <v>129</v>
      </c>
      <c r="M185" s="47" t="s">
        <v>225</v>
      </c>
      <c r="N185" s="33"/>
      <c r="O185" s="39"/>
      <c r="P185" s="39"/>
      <c r="Q185" s="10"/>
    </row>
    <row r="186" spans="1:17">
      <c r="A186" s="38"/>
      <c r="B186" s="26">
        <v>121</v>
      </c>
      <c r="C186" s="26" t="s">
        <v>260</v>
      </c>
      <c r="D186" s="26" t="s">
        <v>52</v>
      </c>
      <c r="E186" s="26" t="s">
        <v>2</v>
      </c>
      <c r="F186" s="26" t="s">
        <v>256</v>
      </c>
      <c r="G186" s="26" t="s">
        <v>80</v>
      </c>
      <c r="H186" s="26" t="s">
        <v>3</v>
      </c>
      <c r="I186" s="26" t="s">
        <v>3</v>
      </c>
      <c r="J186" s="26" t="s">
        <v>3</v>
      </c>
      <c r="K186" s="48" t="s">
        <v>129</v>
      </c>
      <c r="L186" s="42" t="s">
        <v>129</v>
      </c>
      <c r="M186" s="47" t="s">
        <v>225</v>
      </c>
      <c r="N186" s="33"/>
      <c r="O186" s="41"/>
      <c r="P186" s="41"/>
      <c r="Q186" s="10"/>
    </row>
    <row r="187" spans="1:17">
      <c r="A187" s="37"/>
      <c r="B187" s="26">
        <v>123</v>
      </c>
      <c r="C187" s="26" t="s">
        <v>263</v>
      </c>
      <c r="D187" s="26" t="s">
        <v>52</v>
      </c>
      <c r="E187" s="26" t="s">
        <v>2</v>
      </c>
      <c r="F187" s="26" t="s">
        <v>82</v>
      </c>
      <c r="G187" s="26" t="s">
        <v>76</v>
      </c>
      <c r="H187" s="26" t="s">
        <v>3</v>
      </c>
      <c r="I187" s="26" t="s">
        <v>3</v>
      </c>
      <c r="J187" s="26" t="s">
        <v>3</v>
      </c>
      <c r="K187" s="48" t="s">
        <v>129</v>
      </c>
      <c r="L187" s="42" t="s">
        <v>129</v>
      </c>
      <c r="M187" s="47" t="s">
        <v>225</v>
      </c>
      <c r="N187" s="33"/>
      <c r="O187" s="39"/>
      <c r="P187" s="39"/>
      <c r="Q187" s="10"/>
    </row>
    <row r="188" spans="1:17">
      <c r="A188" s="38"/>
      <c r="B188" s="26">
        <v>125</v>
      </c>
      <c r="C188" s="26" t="s">
        <v>77</v>
      </c>
      <c r="D188" s="26" t="s">
        <v>52</v>
      </c>
      <c r="E188" s="26" t="s">
        <v>2</v>
      </c>
      <c r="F188" s="26" t="s">
        <v>82</v>
      </c>
      <c r="G188" s="26" t="s">
        <v>76</v>
      </c>
      <c r="H188" s="26" t="s">
        <v>3</v>
      </c>
      <c r="I188" s="26" t="s">
        <v>3</v>
      </c>
      <c r="J188" s="26" t="s">
        <v>3</v>
      </c>
      <c r="K188" s="48" t="s">
        <v>129</v>
      </c>
      <c r="L188" s="42" t="s">
        <v>129</v>
      </c>
      <c r="M188" s="47" t="s">
        <v>225</v>
      </c>
      <c r="N188" s="33"/>
      <c r="O188" s="41"/>
      <c r="P188" s="41"/>
      <c r="Q188" s="10"/>
    </row>
    <row r="189" spans="1:17">
      <c r="A189" s="37"/>
      <c r="B189" s="26">
        <v>127</v>
      </c>
      <c r="C189" s="26" t="s">
        <v>266</v>
      </c>
      <c r="D189" s="26" t="s">
        <v>52</v>
      </c>
      <c r="E189" s="26" t="s">
        <v>2</v>
      </c>
      <c r="F189" s="26" t="s">
        <v>82</v>
      </c>
      <c r="G189" s="26" t="s">
        <v>76</v>
      </c>
      <c r="H189" s="26" t="s">
        <v>4</v>
      </c>
      <c r="I189" s="26" t="s">
        <v>3</v>
      </c>
      <c r="J189" s="26" t="s">
        <v>3</v>
      </c>
      <c r="K189" s="48">
        <v>40.06</v>
      </c>
      <c r="L189" s="48" t="s">
        <v>142</v>
      </c>
      <c r="M189" s="47" t="s">
        <v>225</v>
      </c>
      <c r="N189" s="33"/>
      <c r="O189" s="39"/>
      <c r="P189" s="39"/>
      <c r="Q189" s="10"/>
    </row>
    <row r="190" spans="1:17">
      <c r="A190" s="38"/>
      <c r="B190" s="26">
        <v>130</v>
      </c>
      <c r="C190" s="26" t="s">
        <v>110</v>
      </c>
      <c r="D190" s="26" t="s">
        <v>52</v>
      </c>
      <c r="E190" s="26" t="s">
        <v>8</v>
      </c>
      <c r="F190" s="26" t="s">
        <v>33</v>
      </c>
      <c r="G190" s="26" t="s">
        <v>80</v>
      </c>
      <c r="H190" s="26" t="s">
        <v>3</v>
      </c>
      <c r="I190" s="26" t="s">
        <v>3</v>
      </c>
      <c r="J190" s="26" t="s">
        <v>3</v>
      </c>
      <c r="K190" s="48" t="s">
        <v>129</v>
      </c>
      <c r="L190" s="48" t="s">
        <v>129</v>
      </c>
      <c r="M190" s="47" t="s">
        <v>225</v>
      </c>
      <c r="N190" s="33"/>
      <c r="O190" s="41"/>
      <c r="P190" s="41"/>
      <c r="Q190" s="10"/>
    </row>
    <row r="191" spans="1:17">
      <c r="A191" s="37"/>
      <c r="B191" s="26">
        <v>133</v>
      </c>
      <c r="C191" s="26" t="s">
        <v>91</v>
      </c>
      <c r="D191" s="26" t="s">
        <v>54</v>
      </c>
      <c r="E191" s="26" t="s">
        <v>2</v>
      </c>
      <c r="F191" s="26" t="s">
        <v>244</v>
      </c>
      <c r="G191" s="26" t="s">
        <v>80</v>
      </c>
      <c r="H191" s="26" t="s">
        <v>3</v>
      </c>
      <c r="I191" s="26" t="s">
        <v>3</v>
      </c>
      <c r="J191" s="26" t="s">
        <v>3</v>
      </c>
      <c r="K191" s="42" t="s">
        <v>142</v>
      </c>
      <c r="L191" s="48">
        <v>33.270000000000003</v>
      </c>
      <c r="M191" s="47" t="s">
        <v>225</v>
      </c>
      <c r="N191" s="33"/>
      <c r="O191" s="39"/>
      <c r="P191" s="39"/>
      <c r="Q191" s="10"/>
    </row>
    <row r="192" spans="1:17">
      <c r="A192" s="38"/>
      <c r="B192" s="26">
        <v>134</v>
      </c>
      <c r="C192" s="26" t="s">
        <v>271</v>
      </c>
      <c r="D192" s="26" t="s">
        <v>52</v>
      </c>
      <c r="E192" s="26" t="s">
        <v>8</v>
      </c>
      <c r="F192" s="26" t="s">
        <v>33</v>
      </c>
      <c r="G192" s="26" t="s">
        <v>80</v>
      </c>
      <c r="H192" s="26" t="s">
        <v>3</v>
      </c>
      <c r="I192" s="26" t="s">
        <v>3</v>
      </c>
      <c r="J192" s="26" t="s">
        <v>3</v>
      </c>
      <c r="K192" s="48" t="s">
        <v>129</v>
      </c>
      <c r="L192" s="48" t="s">
        <v>129</v>
      </c>
      <c r="M192" s="47" t="s">
        <v>225</v>
      </c>
      <c r="N192" s="33"/>
      <c r="O192" s="41"/>
      <c r="P192" s="41"/>
      <c r="Q192" s="10"/>
    </row>
    <row r="193" spans="1:17">
      <c r="A193" s="37"/>
      <c r="B193" s="26">
        <v>135</v>
      </c>
      <c r="C193" s="26" t="s">
        <v>107</v>
      </c>
      <c r="D193" s="26" t="s">
        <v>54</v>
      </c>
      <c r="E193" s="26" t="s">
        <v>2</v>
      </c>
      <c r="F193" s="26" t="s">
        <v>244</v>
      </c>
      <c r="G193" s="26" t="s">
        <v>80</v>
      </c>
      <c r="H193" s="26" t="s">
        <v>3</v>
      </c>
      <c r="I193" s="26" t="s">
        <v>3</v>
      </c>
      <c r="J193" s="26" t="s">
        <v>3</v>
      </c>
      <c r="K193" s="48">
        <v>29.7</v>
      </c>
      <c r="L193" s="48" t="s">
        <v>142</v>
      </c>
      <c r="M193" s="47" t="s">
        <v>225</v>
      </c>
      <c r="N193" s="33"/>
      <c r="O193" s="39"/>
      <c r="P193" s="39"/>
      <c r="Q193" s="10"/>
    </row>
    <row r="194" spans="1:17">
      <c r="A194" s="38"/>
      <c r="B194" s="26">
        <v>137</v>
      </c>
      <c r="C194" s="26" t="s">
        <v>85</v>
      </c>
      <c r="D194" s="26" t="s">
        <v>54</v>
      </c>
      <c r="E194" s="26" t="s">
        <v>8</v>
      </c>
      <c r="F194" s="26" t="s">
        <v>273</v>
      </c>
      <c r="G194" s="26" t="s">
        <v>87</v>
      </c>
      <c r="H194" s="26" t="s">
        <v>3</v>
      </c>
      <c r="I194" s="26" t="s">
        <v>3</v>
      </c>
      <c r="J194" s="26" t="s">
        <v>3</v>
      </c>
      <c r="K194" s="48" t="s">
        <v>129</v>
      </c>
      <c r="L194" s="48" t="s">
        <v>129</v>
      </c>
      <c r="M194" s="47" t="s">
        <v>225</v>
      </c>
      <c r="N194" s="33"/>
      <c r="O194" s="41"/>
      <c r="P194" s="41"/>
      <c r="Q194" s="10"/>
    </row>
    <row r="195" spans="1:17">
      <c r="A195" s="37"/>
      <c r="B195" s="26">
        <v>139</v>
      </c>
      <c r="C195" s="26" t="s">
        <v>275</v>
      </c>
      <c r="D195" s="26" t="s">
        <v>54</v>
      </c>
      <c r="E195" s="26" t="s">
        <v>8</v>
      </c>
      <c r="F195" s="26" t="s">
        <v>273</v>
      </c>
      <c r="G195" s="26" t="s">
        <v>87</v>
      </c>
      <c r="H195" s="26" t="s">
        <v>3</v>
      </c>
      <c r="I195" s="26" t="s">
        <v>3</v>
      </c>
      <c r="J195" s="26" t="s">
        <v>3</v>
      </c>
      <c r="K195" s="48" t="s">
        <v>129</v>
      </c>
      <c r="L195" s="48" t="s">
        <v>129</v>
      </c>
      <c r="M195" s="47" t="s">
        <v>225</v>
      </c>
      <c r="N195" s="33"/>
      <c r="O195" s="39"/>
      <c r="P195" s="39"/>
      <c r="Q195" s="10"/>
    </row>
    <row r="196" spans="1:17">
      <c r="A196" s="38"/>
      <c r="B196" s="26">
        <v>141</v>
      </c>
      <c r="C196" s="26" t="s">
        <v>278</v>
      </c>
      <c r="D196" s="26" t="s">
        <v>54</v>
      </c>
      <c r="E196" s="26" t="s">
        <v>2</v>
      </c>
      <c r="F196" s="26" t="s">
        <v>273</v>
      </c>
      <c r="G196" s="26" t="s">
        <v>87</v>
      </c>
      <c r="H196" s="26" t="s">
        <v>3</v>
      </c>
      <c r="I196" s="26" t="s">
        <v>3</v>
      </c>
      <c r="J196" s="26" t="s">
        <v>3</v>
      </c>
      <c r="K196" s="42" t="s">
        <v>129</v>
      </c>
      <c r="L196" s="48" t="s">
        <v>129</v>
      </c>
      <c r="M196" s="47" t="s">
        <v>225</v>
      </c>
      <c r="N196" s="33"/>
      <c r="O196" s="41"/>
      <c r="P196" s="41"/>
      <c r="Q196" s="10"/>
    </row>
    <row r="197" spans="1:17">
      <c r="A197" s="37"/>
      <c r="B197" s="26">
        <v>147</v>
      </c>
      <c r="C197" s="26" t="s">
        <v>282</v>
      </c>
      <c r="D197" s="26" t="s">
        <v>52</v>
      </c>
      <c r="E197" s="26" t="s">
        <v>8</v>
      </c>
      <c r="F197" s="26" t="s">
        <v>35</v>
      </c>
      <c r="G197" s="26" t="s">
        <v>73</v>
      </c>
      <c r="H197" s="26" t="s">
        <v>3</v>
      </c>
      <c r="I197" s="26" t="s">
        <v>3</v>
      </c>
      <c r="J197" s="26" t="s">
        <v>3</v>
      </c>
      <c r="K197" s="48" t="s">
        <v>142</v>
      </c>
      <c r="L197" s="48" t="s">
        <v>142</v>
      </c>
      <c r="M197" s="47" t="s">
        <v>225</v>
      </c>
      <c r="N197" s="33"/>
      <c r="O197" s="39"/>
      <c r="P197" s="39"/>
      <c r="Q197" s="10"/>
    </row>
    <row r="198" spans="1:17">
      <c r="A198" s="38"/>
      <c r="B198" s="26">
        <v>153</v>
      </c>
      <c r="C198" s="26" t="s">
        <v>286</v>
      </c>
      <c r="D198" s="26" t="s">
        <v>52</v>
      </c>
      <c r="E198" s="26" t="s">
        <v>2</v>
      </c>
      <c r="F198" s="26" t="s">
        <v>75</v>
      </c>
      <c r="G198" s="26" t="s">
        <v>73</v>
      </c>
      <c r="H198" s="26" t="s">
        <v>3</v>
      </c>
      <c r="I198" s="26" t="s">
        <v>3</v>
      </c>
      <c r="J198" s="26" t="s">
        <v>3</v>
      </c>
      <c r="K198" s="48" t="s">
        <v>129</v>
      </c>
      <c r="L198" s="48" t="s">
        <v>129</v>
      </c>
      <c r="M198" s="47" t="s">
        <v>225</v>
      </c>
      <c r="N198" s="33"/>
      <c r="O198" s="41"/>
      <c r="P198" s="41"/>
      <c r="Q198" s="10"/>
    </row>
    <row r="199" spans="1:17">
      <c r="A199" s="37"/>
      <c r="B199" s="26">
        <v>167</v>
      </c>
      <c r="C199" s="26" t="s">
        <v>299</v>
      </c>
      <c r="D199" s="26" t="s">
        <v>52</v>
      </c>
      <c r="E199" s="26" t="s">
        <v>8</v>
      </c>
      <c r="F199" s="26" t="s">
        <v>22</v>
      </c>
      <c r="G199" s="26" t="s">
        <v>80</v>
      </c>
      <c r="H199" s="26" t="s">
        <v>3</v>
      </c>
      <c r="I199" s="26" t="s">
        <v>3</v>
      </c>
      <c r="J199" s="26" t="s">
        <v>3</v>
      </c>
      <c r="K199" s="48" t="s">
        <v>129</v>
      </c>
      <c r="L199" s="48" t="s">
        <v>129</v>
      </c>
      <c r="M199" s="47" t="s">
        <v>225</v>
      </c>
      <c r="N199" s="33"/>
      <c r="O199" s="39"/>
      <c r="P199" s="39"/>
      <c r="Q199" s="10"/>
    </row>
    <row r="200" spans="1:17">
      <c r="A200" s="38"/>
      <c r="B200" s="26">
        <v>172</v>
      </c>
      <c r="C200" s="26" t="s">
        <v>304</v>
      </c>
      <c r="D200" s="26" t="s">
        <v>52</v>
      </c>
      <c r="E200" s="26" t="s">
        <v>8</v>
      </c>
      <c r="F200" s="26" t="s">
        <v>298</v>
      </c>
      <c r="G200" s="26" t="s">
        <v>73</v>
      </c>
      <c r="H200" s="26" t="s">
        <v>3</v>
      </c>
      <c r="I200" s="26" t="s">
        <v>3</v>
      </c>
      <c r="J200" s="26" t="s">
        <v>3</v>
      </c>
      <c r="K200" s="48" t="s">
        <v>129</v>
      </c>
      <c r="L200" s="48" t="s">
        <v>129</v>
      </c>
      <c r="M200" s="47" t="s">
        <v>225</v>
      </c>
      <c r="N200" s="33"/>
      <c r="O200" s="41"/>
      <c r="P200" s="41"/>
      <c r="Q200" s="10"/>
    </row>
    <row r="201" spans="1:17">
      <c r="A201" s="37"/>
      <c r="B201" s="26">
        <v>175</v>
      </c>
      <c r="C201" s="26" t="s">
        <v>94</v>
      </c>
      <c r="D201" s="26" t="s">
        <v>52</v>
      </c>
      <c r="E201" s="26" t="s">
        <v>2</v>
      </c>
      <c r="F201" s="26" t="s">
        <v>307</v>
      </c>
      <c r="G201" s="26" t="s">
        <v>73</v>
      </c>
      <c r="H201" s="26" t="s">
        <v>3</v>
      </c>
      <c r="I201" s="26" t="s">
        <v>3</v>
      </c>
      <c r="J201" s="26" t="s">
        <v>3</v>
      </c>
      <c r="K201" s="48">
        <v>28.24</v>
      </c>
      <c r="L201" s="42" t="s">
        <v>142</v>
      </c>
      <c r="M201" s="47" t="s">
        <v>225</v>
      </c>
      <c r="N201" s="33"/>
      <c r="O201" s="39"/>
      <c r="P201" s="39"/>
      <c r="Q201" s="10"/>
    </row>
    <row r="202" spans="1:17">
      <c r="A202" s="38"/>
      <c r="B202" s="26">
        <v>176</v>
      </c>
      <c r="C202" s="26" t="s">
        <v>308</v>
      </c>
      <c r="D202" s="26" t="s">
        <v>52</v>
      </c>
      <c r="E202" s="26" t="s">
        <v>2</v>
      </c>
      <c r="F202" s="26" t="s">
        <v>306</v>
      </c>
      <c r="G202" s="26" t="s">
        <v>76</v>
      </c>
      <c r="H202" s="26" t="s">
        <v>3</v>
      </c>
      <c r="I202" s="26" t="s">
        <v>3</v>
      </c>
      <c r="J202" s="26" t="s">
        <v>3</v>
      </c>
      <c r="K202" s="48" t="s">
        <v>129</v>
      </c>
      <c r="L202" s="48" t="s">
        <v>129</v>
      </c>
      <c r="M202" s="47" t="s">
        <v>225</v>
      </c>
      <c r="N202" s="33"/>
      <c r="O202" s="41"/>
      <c r="P202" s="41"/>
      <c r="Q202" s="10"/>
    </row>
    <row r="203" spans="1:17">
      <c r="A203" s="37"/>
      <c r="B203" s="26">
        <v>181</v>
      </c>
      <c r="C203" s="26" t="s">
        <v>25</v>
      </c>
      <c r="D203" s="26" t="s">
        <v>52</v>
      </c>
      <c r="E203" s="26" t="s">
        <v>8</v>
      </c>
      <c r="F203" s="26" t="s">
        <v>307</v>
      </c>
      <c r="G203" s="26" t="s">
        <v>73</v>
      </c>
      <c r="H203" s="26" t="s">
        <v>3</v>
      </c>
      <c r="I203" s="26" t="s">
        <v>3</v>
      </c>
      <c r="J203" s="26" t="s">
        <v>3</v>
      </c>
      <c r="K203" s="48" t="s">
        <v>129</v>
      </c>
      <c r="L203" s="48" t="s">
        <v>129</v>
      </c>
      <c r="M203" s="47" t="s">
        <v>225</v>
      </c>
      <c r="N203" s="33"/>
      <c r="O203" s="39"/>
      <c r="P203" s="39"/>
      <c r="Q203" s="10"/>
    </row>
    <row r="204" spans="1:17">
      <c r="A204" s="38"/>
      <c r="B204" s="26">
        <v>183</v>
      </c>
      <c r="C204" s="26" t="s">
        <v>310</v>
      </c>
      <c r="D204" s="26" t="s">
        <v>52</v>
      </c>
      <c r="E204" s="26" t="s">
        <v>2</v>
      </c>
      <c r="F204" s="26" t="s">
        <v>311</v>
      </c>
      <c r="G204" s="26" t="s">
        <v>8</v>
      </c>
      <c r="H204" s="26" t="s">
        <v>3</v>
      </c>
      <c r="I204" s="26" t="s">
        <v>3</v>
      </c>
      <c r="J204" s="26" t="s">
        <v>3</v>
      </c>
      <c r="K204" s="48" t="s">
        <v>129</v>
      </c>
      <c r="L204" s="48">
        <v>25.68</v>
      </c>
      <c r="M204" s="47" t="s">
        <v>225</v>
      </c>
      <c r="N204" s="33"/>
      <c r="O204" s="41"/>
      <c r="P204" s="41"/>
      <c r="Q204" s="10"/>
    </row>
    <row r="205" spans="1:17">
      <c r="A205" s="37"/>
      <c r="B205" s="26">
        <v>185</v>
      </c>
      <c r="C205" s="26" t="s">
        <v>312</v>
      </c>
      <c r="D205" s="26" t="s">
        <v>54</v>
      </c>
      <c r="E205" s="26" t="s">
        <v>2</v>
      </c>
      <c r="F205" s="26" t="s">
        <v>311</v>
      </c>
      <c r="G205" s="26" t="s">
        <v>8</v>
      </c>
      <c r="H205" s="26" t="s">
        <v>3</v>
      </c>
      <c r="I205" s="26" t="s">
        <v>3</v>
      </c>
      <c r="J205" s="26" t="s">
        <v>3</v>
      </c>
      <c r="K205" s="48" t="s">
        <v>129</v>
      </c>
      <c r="L205" s="48" t="s">
        <v>129</v>
      </c>
      <c r="M205" s="47" t="s">
        <v>225</v>
      </c>
      <c r="N205" s="33"/>
      <c r="O205" s="39"/>
      <c r="P205" s="39"/>
      <c r="Q205" s="10"/>
    </row>
    <row r="206" spans="1:17">
      <c r="A206" s="38"/>
      <c r="B206" s="26">
        <v>189</v>
      </c>
      <c r="C206" s="26" t="s">
        <v>316</v>
      </c>
      <c r="D206" s="26" t="s">
        <v>52</v>
      </c>
      <c r="E206" s="26" t="s">
        <v>2</v>
      </c>
      <c r="F206" s="26" t="s">
        <v>317</v>
      </c>
      <c r="G206" s="26" t="s">
        <v>80</v>
      </c>
      <c r="H206" s="26" t="s">
        <v>3</v>
      </c>
      <c r="I206" s="26" t="s">
        <v>3</v>
      </c>
      <c r="J206" s="26" t="s">
        <v>3</v>
      </c>
      <c r="K206" s="48" t="s">
        <v>129</v>
      </c>
      <c r="L206" s="42" t="s">
        <v>129</v>
      </c>
      <c r="M206" s="47" t="s">
        <v>225</v>
      </c>
      <c r="N206" s="33"/>
      <c r="O206" s="41"/>
      <c r="P206" s="41"/>
      <c r="Q206" s="10"/>
    </row>
    <row r="207" spans="1:17">
      <c r="A207" s="37"/>
      <c r="B207" s="26">
        <v>190</v>
      </c>
      <c r="C207" s="26" t="s">
        <v>83</v>
      </c>
      <c r="D207" s="26" t="s">
        <v>52</v>
      </c>
      <c r="E207" s="26" t="s">
        <v>2</v>
      </c>
      <c r="F207" s="28" t="s">
        <v>86</v>
      </c>
      <c r="G207" s="28" t="s">
        <v>87</v>
      </c>
      <c r="H207" s="26" t="s">
        <v>3</v>
      </c>
      <c r="I207" s="26" t="s">
        <v>3</v>
      </c>
      <c r="J207" s="26" t="s">
        <v>3</v>
      </c>
      <c r="K207" s="48">
        <v>49.14</v>
      </c>
      <c r="L207" s="48" t="s">
        <v>130</v>
      </c>
      <c r="M207" s="47" t="s">
        <v>225</v>
      </c>
      <c r="N207" s="33"/>
      <c r="O207" s="39"/>
      <c r="P207" s="39"/>
      <c r="Q207" s="10"/>
    </row>
    <row r="208" spans="1:17">
      <c r="A208" s="38"/>
      <c r="B208" s="26">
        <v>191</v>
      </c>
      <c r="C208" s="26" t="s">
        <v>79</v>
      </c>
      <c r="D208" s="26" t="s">
        <v>52</v>
      </c>
      <c r="E208" s="26" t="s">
        <v>8</v>
      </c>
      <c r="F208" s="26" t="s">
        <v>317</v>
      </c>
      <c r="G208" s="26" t="s">
        <v>80</v>
      </c>
      <c r="H208" s="26" t="s">
        <v>3</v>
      </c>
      <c r="I208" s="26" t="s">
        <v>3</v>
      </c>
      <c r="J208" s="26" t="s">
        <v>3</v>
      </c>
      <c r="K208" s="48" t="s">
        <v>129</v>
      </c>
      <c r="L208" s="48" t="s">
        <v>129</v>
      </c>
      <c r="M208" s="47" t="s">
        <v>225</v>
      </c>
      <c r="N208" s="33"/>
      <c r="O208" s="41"/>
      <c r="P208" s="41"/>
      <c r="Q208" s="10"/>
    </row>
    <row r="209" spans="1:17">
      <c r="A209" s="37"/>
      <c r="B209" s="26">
        <v>193</v>
      </c>
      <c r="C209" s="26" t="s">
        <v>319</v>
      </c>
      <c r="D209" s="26" t="s">
        <v>52</v>
      </c>
      <c r="E209" s="26" t="s">
        <v>8</v>
      </c>
      <c r="F209" s="26" t="s">
        <v>317</v>
      </c>
      <c r="G209" s="26" t="s">
        <v>80</v>
      </c>
      <c r="H209" s="26" t="s">
        <v>3</v>
      </c>
      <c r="I209" s="26" t="s">
        <v>3</v>
      </c>
      <c r="J209" s="26" t="s">
        <v>3</v>
      </c>
      <c r="K209" s="48" t="s">
        <v>129</v>
      </c>
      <c r="L209" s="48" t="s">
        <v>129</v>
      </c>
      <c r="M209" s="47" t="s">
        <v>225</v>
      </c>
      <c r="N209" s="33"/>
      <c r="O209" s="39"/>
      <c r="P209" s="39"/>
      <c r="Q209" s="10"/>
    </row>
    <row r="210" spans="1:17">
      <c r="A210" s="38"/>
      <c r="B210" s="26">
        <v>194</v>
      </c>
      <c r="C210" s="26" t="s">
        <v>320</v>
      </c>
      <c r="D210" s="26" t="s">
        <v>54</v>
      </c>
      <c r="E210" s="26" t="s">
        <v>8</v>
      </c>
      <c r="F210" s="26" t="s">
        <v>86</v>
      </c>
      <c r="G210" s="26" t="s">
        <v>87</v>
      </c>
      <c r="H210" s="26" t="s">
        <v>3</v>
      </c>
      <c r="I210" s="26" t="s">
        <v>3</v>
      </c>
      <c r="J210" s="26" t="s">
        <v>3</v>
      </c>
      <c r="K210" s="48" t="s">
        <v>129</v>
      </c>
      <c r="L210" s="48">
        <v>97.23</v>
      </c>
      <c r="M210" s="47" t="s">
        <v>225</v>
      </c>
      <c r="N210" s="33"/>
      <c r="O210" s="41"/>
      <c r="P210" s="41"/>
      <c r="Q210" s="10"/>
    </row>
    <row r="211" spans="1:17">
      <c r="A211" s="37"/>
      <c r="B211" s="26">
        <v>198</v>
      </c>
      <c r="C211" s="26" t="s">
        <v>98</v>
      </c>
      <c r="D211" s="26" t="s">
        <v>54</v>
      </c>
      <c r="E211" s="26" t="s">
        <v>2</v>
      </c>
      <c r="F211" s="26" t="s">
        <v>96</v>
      </c>
      <c r="G211" s="26" t="s">
        <v>80</v>
      </c>
      <c r="H211" s="26" t="s">
        <v>3</v>
      </c>
      <c r="I211" s="26" t="s">
        <v>3</v>
      </c>
      <c r="J211" s="26" t="s">
        <v>3</v>
      </c>
      <c r="K211" s="48" t="s">
        <v>129</v>
      </c>
      <c r="L211" s="48" t="s">
        <v>129</v>
      </c>
      <c r="M211" s="47" t="s">
        <v>225</v>
      </c>
      <c r="N211" s="33"/>
      <c r="O211" s="39"/>
      <c r="P211" s="39"/>
      <c r="Q211" s="10"/>
    </row>
    <row r="212" spans="1:17">
      <c r="A212" s="38"/>
      <c r="B212" s="26">
        <v>199</v>
      </c>
      <c r="C212" s="26" t="s">
        <v>43</v>
      </c>
      <c r="D212" s="26" t="s">
        <v>54</v>
      </c>
      <c r="E212" s="26" t="s">
        <v>2</v>
      </c>
      <c r="F212" s="26" t="s">
        <v>323</v>
      </c>
      <c r="G212" s="26" t="s">
        <v>76</v>
      </c>
      <c r="H212" s="26" t="s">
        <v>3</v>
      </c>
      <c r="I212" s="26" t="s">
        <v>3</v>
      </c>
      <c r="J212" s="26" t="s">
        <v>3</v>
      </c>
      <c r="K212" s="48" t="s">
        <v>129</v>
      </c>
      <c r="L212" s="48" t="s">
        <v>129</v>
      </c>
      <c r="M212" s="47" t="s">
        <v>225</v>
      </c>
      <c r="N212" s="33"/>
      <c r="O212" s="41"/>
      <c r="P212" s="41"/>
      <c r="Q212" s="10"/>
    </row>
    <row r="213" spans="1:17">
      <c r="A213" s="37"/>
      <c r="B213" s="26">
        <v>202</v>
      </c>
      <c r="C213" s="26" t="s">
        <v>326</v>
      </c>
      <c r="D213" s="26" t="s">
        <v>54</v>
      </c>
      <c r="E213" s="26" t="s">
        <v>2</v>
      </c>
      <c r="F213" s="26" t="s">
        <v>96</v>
      </c>
      <c r="G213" s="26" t="s">
        <v>80</v>
      </c>
      <c r="H213" s="26" t="s">
        <v>3</v>
      </c>
      <c r="I213" s="26" t="s">
        <v>3</v>
      </c>
      <c r="J213" s="26" t="s">
        <v>3</v>
      </c>
      <c r="K213" s="42">
        <v>57.67</v>
      </c>
      <c r="L213" s="48" t="s">
        <v>129</v>
      </c>
      <c r="M213" s="47" t="s">
        <v>225</v>
      </c>
      <c r="N213" s="33"/>
      <c r="O213" s="39"/>
      <c r="P213" s="39"/>
      <c r="Q213" s="10"/>
    </row>
    <row r="214" spans="1:17">
      <c r="A214" s="38"/>
      <c r="B214" s="26">
        <v>203</v>
      </c>
      <c r="C214" s="26" t="s">
        <v>327</v>
      </c>
      <c r="D214" s="26" t="s">
        <v>54</v>
      </c>
      <c r="E214" s="26" t="s">
        <v>8</v>
      </c>
      <c r="F214" s="26" t="s">
        <v>323</v>
      </c>
      <c r="G214" s="26" t="s">
        <v>76</v>
      </c>
      <c r="H214" s="26" t="s">
        <v>3</v>
      </c>
      <c r="I214" s="26" t="s">
        <v>3</v>
      </c>
      <c r="J214" s="26" t="s">
        <v>3</v>
      </c>
      <c r="K214" s="42" t="s">
        <v>129</v>
      </c>
      <c r="L214" s="48" t="s">
        <v>129</v>
      </c>
      <c r="M214" s="47" t="s">
        <v>225</v>
      </c>
      <c r="N214" s="33"/>
      <c r="O214" s="41"/>
      <c r="P214" s="41"/>
      <c r="Q214" s="10"/>
    </row>
    <row r="215" spans="1:17">
      <c r="A215" s="37"/>
      <c r="B215" s="26">
        <v>207</v>
      </c>
      <c r="C215" s="26" t="s">
        <v>112</v>
      </c>
      <c r="D215" s="26" t="s">
        <v>54</v>
      </c>
      <c r="E215" s="26" t="s">
        <v>8</v>
      </c>
      <c r="F215" s="26" t="s">
        <v>40</v>
      </c>
      <c r="G215" s="26" t="s">
        <v>76</v>
      </c>
      <c r="H215" s="26" t="s">
        <v>3</v>
      </c>
      <c r="I215" s="26" t="s">
        <v>3</v>
      </c>
      <c r="J215" s="26" t="s">
        <v>3</v>
      </c>
      <c r="K215" s="48" t="s">
        <v>142</v>
      </c>
      <c r="L215" s="48">
        <v>30.45</v>
      </c>
      <c r="M215" s="47" t="s">
        <v>225</v>
      </c>
      <c r="N215" s="33"/>
      <c r="O215" s="39"/>
      <c r="P215" s="39"/>
      <c r="Q215" s="10"/>
    </row>
    <row r="216" spans="1:17">
      <c r="A216" s="38"/>
      <c r="B216" s="26">
        <v>208</v>
      </c>
      <c r="C216" s="26" t="s">
        <v>331</v>
      </c>
      <c r="D216" s="26" t="s">
        <v>52</v>
      </c>
      <c r="E216" s="26" t="s">
        <v>8</v>
      </c>
      <c r="F216" s="26" t="s">
        <v>254</v>
      </c>
      <c r="G216" s="26" t="s">
        <v>80</v>
      </c>
      <c r="H216" s="26" t="s">
        <v>3</v>
      </c>
      <c r="I216" s="26" t="s">
        <v>3</v>
      </c>
      <c r="J216" s="26" t="s">
        <v>3</v>
      </c>
      <c r="K216" s="48" t="s">
        <v>129</v>
      </c>
      <c r="L216" s="48" t="s">
        <v>129</v>
      </c>
      <c r="M216" s="47" t="s">
        <v>225</v>
      </c>
      <c r="N216" s="33"/>
      <c r="O216" s="41"/>
      <c r="P216" s="41"/>
      <c r="Q216" s="10"/>
    </row>
    <row r="217" spans="1:17">
      <c r="A217" s="37"/>
      <c r="B217" s="26">
        <v>209</v>
      </c>
      <c r="C217" s="26" t="s">
        <v>332</v>
      </c>
      <c r="D217" s="26" t="s">
        <v>52</v>
      </c>
      <c r="E217" s="26" t="s">
        <v>2</v>
      </c>
      <c r="F217" s="26" t="s">
        <v>40</v>
      </c>
      <c r="G217" s="26" t="s">
        <v>76</v>
      </c>
      <c r="H217" s="26" t="s">
        <v>3</v>
      </c>
      <c r="I217" s="26" t="s">
        <v>3</v>
      </c>
      <c r="J217" s="26" t="s">
        <v>3</v>
      </c>
      <c r="K217" s="48">
        <v>28.67</v>
      </c>
      <c r="L217" s="48" t="s">
        <v>142</v>
      </c>
      <c r="M217" s="47" t="s">
        <v>225</v>
      </c>
      <c r="N217" s="33"/>
      <c r="O217" s="39"/>
      <c r="P217" s="39"/>
      <c r="Q217" s="10"/>
    </row>
    <row r="218" spans="1:17">
      <c r="A218" s="38"/>
      <c r="B218" s="26">
        <v>211</v>
      </c>
      <c r="C218" s="26" t="s">
        <v>334</v>
      </c>
      <c r="D218" s="26" t="s">
        <v>52</v>
      </c>
      <c r="E218" s="26" t="s">
        <v>2</v>
      </c>
      <c r="F218" s="26" t="s">
        <v>335</v>
      </c>
      <c r="G218" s="26" t="s">
        <v>73</v>
      </c>
      <c r="H218" s="26" t="s">
        <v>3</v>
      </c>
      <c r="I218" s="26" t="s">
        <v>4</v>
      </c>
      <c r="J218" s="26" t="s">
        <v>3</v>
      </c>
      <c r="K218" s="42" t="s">
        <v>129</v>
      </c>
      <c r="L218" s="48" t="s">
        <v>129</v>
      </c>
      <c r="M218" s="47" t="s">
        <v>225</v>
      </c>
      <c r="N218" s="33"/>
      <c r="O218" s="41"/>
      <c r="P218" s="41"/>
      <c r="Q218" s="10"/>
    </row>
    <row r="219" spans="1:17">
      <c r="A219" s="37"/>
      <c r="B219" s="26">
        <v>213</v>
      </c>
      <c r="C219" s="26" t="s">
        <v>337</v>
      </c>
      <c r="D219" s="26" t="s">
        <v>52</v>
      </c>
      <c r="E219" s="26" t="s">
        <v>2</v>
      </c>
      <c r="F219" s="26" t="s">
        <v>109</v>
      </c>
      <c r="G219" s="26" t="s">
        <v>76</v>
      </c>
      <c r="H219" s="26" t="s">
        <v>4</v>
      </c>
      <c r="I219" s="26" t="s">
        <v>3</v>
      </c>
      <c r="J219" s="26" t="s">
        <v>3</v>
      </c>
      <c r="K219" s="48" t="s">
        <v>129</v>
      </c>
      <c r="L219" s="48" t="s">
        <v>129</v>
      </c>
      <c r="M219" s="47" t="s">
        <v>225</v>
      </c>
      <c r="N219" s="33"/>
      <c r="O219" s="39"/>
      <c r="P219" s="39"/>
      <c r="Q219" s="10"/>
    </row>
    <row r="220" spans="1:17">
      <c r="A220" s="38"/>
      <c r="B220" s="26">
        <v>214</v>
      </c>
      <c r="C220" s="26" t="s">
        <v>10</v>
      </c>
      <c r="D220" s="26" t="s">
        <v>52</v>
      </c>
      <c r="E220" s="26" t="s">
        <v>2</v>
      </c>
      <c r="F220" s="26" t="s">
        <v>197</v>
      </c>
      <c r="G220" s="26" t="s">
        <v>53</v>
      </c>
      <c r="H220" s="26" t="s">
        <v>4</v>
      </c>
      <c r="I220" s="26" t="s">
        <v>3</v>
      </c>
      <c r="J220" s="26" t="s">
        <v>3</v>
      </c>
      <c r="K220" s="48">
        <v>44.32</v>
      </c>
      <c r="L220" s="48" t="s">
        <v>129</v>
      </c>
      <c r="M220" s="47" t="s">
        <v>225</v>
      </c>
      <c r="N220" s="33"/>
      <c r="O220" s="41"/>
      <c r="P220" s="41"/>
      <c r="Q220" s="10"/>
    </row>
    <row r="221" spans="1:17">
      <c r="A221" s="37"/>
      <c r="B221" s="28">
        <v>215</v>
      </c>
      <c r="C221" s="28" t="s">
        <v>338</v>
      </c>
      <c r="D221" s="28" t="s">
        <v>52</v>
      </c>
      <c r="E221" s="28" t="s">
        <v>2</v>
      </c>
      <c r="F221" s="28" t="s">
        <v>109</v>
      </c>
      <c r="G221" s="28" t="s">
        <v>76</v>
      </c>
      <c r="H221" s="28" t="s">
        <v>3</v>
      </c>
      <c r="I221" s="28" t="s">
        <v>3</v>
      </c>
      <c r="J221" s="28" t="s">
        <v>3</v>
      </c>
      <c r="K221" s="48" t="s">
        <v>129</v>
      </c>
      <c r="L221" s="48" t="s">
        <v>129</v>
      </c>
      <c r="M221" s="47" t="s">
        <v>225</v>
      </c>
      <c r="N221" s="33"/>
      <c r="O221" s="39"/>
      <c r="P221" s="39"/>
      <c r="Q221" s="10"/>
    </row>
    <row r="222" spans="1:17">
      <c r="C222" s="6"/>
      <c r="D222" s="6"/>
      <c r="F222" s="6"/>
      <c r="G222" s="6"/>
      <c r="H222" s="6"/>
      <c r="J222" s="6"/>
      <c r="K222" s="6"/>
      <c r="L222" s="6"/>
      <c r="M222" s="6"/>
      <c r="N222" s="33"/>
    </row>
    <row r="223" spans="1:17">
      <c r="C223" s="6"/>
      <c r="D223" s="6"/>
      <c r="F223" s="6"/>
      <c r="G223" s="6"/>
      <c r="H223" s="6"/>
      <c r="J223" s="6"/>
      <c r="K223" s="6"/>
      <c r="L223" s="6"/>
      <c r="M223" s="6"/>
      <c r="N223" s="33"/>
    </row>
    <row r="224" spans="1:17">
      <c r="C224" s="6"/>
      <c r="D224" s="6"/>
      <c r="F224" s="6"/>
      <c r="G224" s="6"/>
      <c r="H224" s="6"/>
      <c r="J224" s="6"/>
      <c r="K224" s="6"/>
      <c r="L224" s="6"/>
      <c r="M224" s="6"/>
      <c r="N224" s="33"/>
      <c r="O224" s="29"/>
    </row>
    <row r="225" spans="3:14">
      <c r="C225" s="6"/>
      <c r="D225" s="6"/>
      <c r="F225" s="6"/>
      <c r="G225" s="6"/>
      <c r="H225" s="6"/>
      <c r="J225" s="6"/>
      <c r="K225" s="6"/>
      <c r="L225" s="6"/>
      <c r="M225" s="6"/>
      <c r="N225" s="33"/>
    </row>
    <row r="226" spans="3:14">
      <c r="C226" s="6"/>
      <c r="D226" s="6"/>
      <c r="F226" s="6"/>
      <c r="G226" s="6"/>
      <c r="H226" s="6"/>
      <c r="J226" s="6"/>
      <c r="K226" s="6"/>
      <c r="L226" s="6"/>
      <c r="M226" s="6"/>
    </row>
    <row r="227" spans="3:14">
      <c r="C227" s="6"/>
      <c r="D227" s="6"/>
      <c r="F227" s="6"/>
      <c r="G227" s="6"/>
      <c r="H227" s="6"/>
      <c r="J227" s="6"/>
      <c r="K227" s="6"/>
      <c r="L227" s="6"/>
      <c r="M227" s="6"/>
    </row>
    <row r="228" spans="3:14">
      <c r="C228" s="6"/>
      <c r="D228" s="6"/>
      <c r="F228" s="6"/>
      <c r="G228" s="6"/>
      <c r="H228" s="6"/>
      <c r="J228" s="6"/>
      <c r="K228" s="6"/>
      <c r="L228" s="6"/>
      <c r="M228" s="6"/>
    </row>
    <row r="229" spans="3:14">
      <c r="C229" s="6"/>
      <c r="D229" s="6"/>
      <c r="F229" s="6"/>
      <c r="G229" s="6"/>
      <c r="H229" s="6"/>
      <c r="J229" s="6"/>
      <c r="K229" s="6"/>
      <c r="L229" s="6"/>
      <c r="M229" s="6"/>
    </row>
    <row r="230" spans="3:14">
      <c r="C230" s="6"/>
      <c r="D230" s="6"/>
      <c r="F230" s="6"/>
      <c r="G230" s="6"/>
      <c r="H230" s="6"/>
      <c r="J230" s="6"/>
      <c r="K230" s="6"/>
      <c r="L230" s="6"/>
      <c r="M230" s="6"/>
    </row>
    <row r="231" spans="3:14">
      <c r="C231" s="6"/>
      <c r="D231" s="6"/>
      <c r="F231" s="6"/>
      <c r="G231" s="6"/>
      <c r="H231" s="6"/>
      <c r="J231" s="6"/>
      <c r="K231" s="6"/>
      <c r="L231" s="6"/>
      <c r="M231" s="6"/>
    </row>
    <row r="232" spans="3:14">
      <c r="C232" s="6"/>
      <c r="D232" s="6"/>
      <c r="F232" s="6"/>
      <c r="G232" s="6"/>
      <c r="H232" s="6"/>
      <c r="J232" s="6"/>
      <c r="K232" s="6"/>
      <c r="L232" s="6"/>
      <c r="M232" s="6"/>
    </row>
    <row r="233" spans="3:14">
      <c r="C233" s="6"/>
      <c r="D233" s="6"/>
      <c r="F233" s="6"/>
      <c r="G233" s="6"/>
      <c r="H233" s="6"/>
      <c r="J233" s="6"/>
      <c r="K233" s="6"/>
      <c r="L233" s="6"/>
      <c r="M233" s="6"/>
    </row>
  </sheetData>
  <sortState ref="A5:M5">
    <sortCondition ref="F6:F240"/>
  </sortState>
  <mergeCells count="4">
    <mergeCell ref="B1:J1"/>
    <mergeCell ref="B2:J2"/>
    <mergeCell ref="B3:J3"/>
    <mergeCell ref="B4:J4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40" fitToHeight="20" orientation="portrait"/>
  <headerFooter alignWithMargins="0"/>
  <rowBreaks count="1" manualBreakCount="1">
    <brk id="126" max="12" man="1"/>
  </rowBreaks>
  <drawing r:id="rId1"/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65"/>
  <sheetViews>
    <sheetView zoomScale="85" zoomScaleNormal="85" zoomScalePageLayoutView="85" workbookViewId="0">
      <selection activeCell="B3" sqref="B3"/>
    </sheetView>
  </sheetViews>
  <sheetFormatPr baseColWidth="10" defaultColWidth="8.83203125" defaultRowHeight="12" x14ac:dyDescent="0"/>
  <cols>
    <col min="1" max="1" width="15.1640625" customWidth="1"/>
    <col min="2" max="2" width="22.33203125" customWidth="1"/>
    <col min="3" max="3" width="50.5" customWidth="1"/>
    <col min="4" max="4" width="12.6640625" customWidth="1"/>
  </cols>
  <sheetData>
    <row r="2" spans="1:8">
      <c r="B2" s="1" t="s">
        <v>131</v>
      </c>
      <c r="C2" s="1" t="s">
        <v>140</v>
      </c>
      <c r="D2" s="1" t="s">
        <v>141</v>
      </c>
      <c r="H2" s="34" t="s">
        <v>146</v>
      </c>
    </row>
    <row r="3" spans="1:8">
      <c r="A3" s="34" t="s">
        <v>342</v>
      </c>
      <c r="B3" s="33" t="s">
        <v>342</v>
      </c>
      <c r="C3" t="s">
        <v>344</v>
      </c>
      <c r="D3" s="52">
        <v>125.28999999999999</v>
      </c>
    </row>
    <row r="4" spans="1:8">
      <c r="A4" s="34" t="s">
        <v>143</v>
      </c>
      <c r="B4" s="33">
        <v>1</v>
      </c>
      <c r="C4" t="s">
        <v>16</v>
      </c>
      <c r="D4" s="40">
        <v>126.18</v>
      </c>
    </row>
    <row r="5" spans="1:8">
      <c r="A5" s="34" t="s">
        <v>144</v>
      </c>
      <c r="B5" s="33">
        <f>B4+1</f>
        <v>2</v>
      </c>
      <c r="C5" t="s">
        <v>15</v>
      </c>
      <c r="D5">
        <v>129.09</v>
      </c>
    </row>
    <row r="6" spans="1:8">
      <c r="A6" s="34" t="s">
        <v>145</v>
      </c>
      <c r="B6" s="33">
        <f t="shared" ref="B6:B38" si="0">B5+1</f>
        <v>3</v>
      </c>
      <c r="C6" t="s">
        <v>190</v>
      </c>
      <c r="D6">
        <v>138.26</v>
      </c>
    </row>
    <row r="7" spans="1:8">
      <c r="B7" s="33">
        <f t="shared" si="0"/>
        <v>4</v>
      </c>
      <c r="C7" t="s">
        <v>153</v>
      </c>
      <c r="D7" s="40">
        <v>140.01999999999998</v>
      </c>
    </row>
    <row r="8" spans="1:8">
      <c r="B8" s="33" t="s">
        <v>351</v>
      </c>
      <c r="C8" t="s">
        <v>348</v>
      </c>
      <c r="D8" s="52">
        <v>142.28000000000003</v>
      </c>
    </row>
    <row r="9" spans="1:8">
      <c r="B9" s="33">
        <v>5</v>
      </c>
      <c r="C9" t="s">
        <v>185</v>
      </c>
      <c r="D9">
        <v>143.07999999999998</v>
      </c>
    </row>
    <row r="10" spans="1:8">
      <c r="A10" s="34"/>
      <c r="B10" s="33">
        <f t="shared" si="0"/>
        <v>6</v>
      </c>
      <c r="C10" t="s">
        <v>66</v>
      </c>
      <c r="D10" s="43">
        <v>144.22</v>
      </c>
    </row>
    <row r="11" spans="1:8">
      <c r="B11" s="33">
        <f t="shared" si="0"/>
        <v>7</v>
      </c>
      <c r="C11" t="s">
        <v>154</v>
      </c>
      <c r="D11" s="52">
        <v>144.80000000000001</v>
      </c>
    </row>
    <row r="12" spans="1:8">
      <c r="A12" s="34" t="s">
        <v>343</v>
      </c>
      <c r="B12" s="33">
        <f t="shared" si="0"/>
        <v>8</v>
      </c>
      <c r="C12" t="s">
        <v>5</v>
      </c>
      <c r="D12">
        <v>144.96</v>
      </c>
    </row>
    <row r="13" spans="1:8">
      <c r="B13" s="33">
        <f t="shared" si="0"/>
        <v>9</v>
      </c>
      <c r="C13" t="s">
        <v>160</v>
      </c>
      <c r="D13">
        <v>145.71</v>
      </c>
    </row>
    <row r="14" spans="1:8">
      <c r="B14" s="33">
        <f t="shared" si="0"/>
        <v>10</v>
      </c>
      <c r="C14" t="s">
        <v>208</v>
      </c>
      <c r="D14" s="52">
        <v>149.86000000000001</v>
      </c>
    </row>
    <row r="15" spans="1:8">
      <c r="B15" s="33">
        <f t="shared" si="0"/>
        <v>11</v>
      </c>
      <c r="C15" t="s">
        <v>196</v>
      </c>
      <c r="D15" s="52">
        <v>151.26</v>
      </c>
    </row>
    <row r="16" spans="1:8">
      <c r="B16" s="33">
        <f t="shared" si="0"/>
        <v>12</v>
      </c>
      <c r="C16" t="s">
        <v>291</v>
      </c>
      <c r="D16" s="52">
        <v>158.68</v>
      </c>
    </row>
    <row r="17" spans="2:4">
      <c r="B17" s="33">
        <f t="shared" si="0"/>
        <v>13</v>
      </c>
      <c r="C17" t="s">
        <v>242</v>
      </c>
      <c r="D17" s="52">
        <v>160.49</v>
      </c>
    </row>
    <row r="18" spans="2:4">
      <c r="B18" s="33">
        <f t="shared" si="0"/>
        <v>14</v>
      </c>
      <c r="C18" t="s">
        <v>292</v>
      </c>
      <c r="D18">
        <v>161.07999999999998</v>
      </c>
    </row>
    <row r="19" spans="2:4">
      <c r="B19" s="33">
        <f t="shared" si="0"/>
        <v>15</v>
      </c>
      <c r="C19" t="s">
        <v>41</v>
      </c>
      <c r="D19" s="52">
        <v>162.43</v>
      </c>
    </row>
    <row r="20" spans="2:4">
      <c r="B20" s="33">
        <f t="shared" si="0"/>
        <v>16</v>
      </c>
      <c r="C20" t="s">
        <v>9</v>
      </c>
      <c r="D20">
        <v>165.64</v>
      </c>
    </row>
    <row r="21" spans="2:4">
      <c r="B21" s="33">
        <f t="shared" si="0"/>
        <v>17</v>
      </c>
      <c r="C21" t="s">
        <v>283</v>
      </c>
      <c r="D21">
        <v>169.25</v>
      </c>
    </row>
    <row r="22" spans="2:4">
      <c r="B22" s="33">
        <f t="shared" si="0"/>
        <v>18</v>
      </c>
      <c r="C22" t="s">
        <v>183</v>
      </c>
      <c r="D22" s="52">
        <v>171.12</v>
      </c>
    </row>
    <row r="23" spans="2:4">
      <c r="B23" s="33">
        <f t="shared" si="0"/>
        <v>19</v>
      </c>
      <c r="C23" t="s">
        <v>298</v>
      </c>
      <c r="D23" s="52">
        <v>171.57</v>
      </c>
    </row>
    <row r="24" spans="2:4">
      <c r="B24" s="33">
        <f t="shared" si="0"/>
        <v>20</v>
      </c>
      <c r="C24" t="s">
        <v>75</v>
      </c>
      <c r="D24" s="52">
        <v>179.76000000000002</v>
      </c>
    </row>
    <row r="25" spans="2:4">
      <c r="B25" s="33">
        <f t="shared" si="0"/>
        <v>21</v>
      </c>
      <c r="C25" t="s">
        <v>277</v>
      </c>
      <c r="D25" s="52">
        <v>183.8</v>
      </c>
    </row>
    <row r="26" spans="2:4">
      <c r="B26" s="33">
        <f t="shared" si="0"/>
        <v>22</v>
      </c>
      <c r="C26" t="s">
        <v>22</v>
      </c>
      <c r="D26" s="52">
        <v>184.14</v>
      </c>
    </row>
    <row r="27" spans="2:4">
      <c r="B27" s="33">
        <f t="shared" si="0"/>
        <v>23</v>
      </c>
      <c r="C27" t="s">
        <v>35</v>
      </c>
      <c r="D27" s="52">
        <v>185.69</v>
      </c>
    </row>
    <row r="28" spans="2:4">
      <c r="B28" s="33">
        <f t="shared" si="0"/>
        <v>24</v>
      </c>
      <c r="C28" t="s">
        <v>17</v>
      </c>
      <c r="D28">
        <v>190.12</v>
      </c>
    </row>
    <row r="29" spans="2:4">
      <c r="B29" s="33">
        <f t="shared" si="0"/>
        <v>25</v>
      </c>
      <c r="C29" t="s">
        <v>39</v>
      </c>
      <c r="D29" s="52">
        <v>191.97</v>
      </c>
    </row>
    <row r="30" spans="2:4">
      <c r="B30" s="33">
        <f t="shared" si="0"/>
        <v>26</v>
      </c>
      <c r="C30" t="s">
        <v>29</v>
      </c>
      <c r="D30">
        <v>199.37</v>
      </c>
    </row>
    <row r="31" spans="2:4">
      <c r="B31" s="33">
        <f t="shared" si="0"/>
        <v>27</v>
      </c>
      <c r="C31" t="s">
        <v>306</v>
      </c>
      <c r="D31" s="52">
        <v>209.73999999999998</v>
      </c>
    </row>
    <row r="32" spans="2:4">
      <c r="B32" s="33">
        <f t="shared" si="0"/>
        <v>28</v>
      </c>
      <c r="C32" t="s">
        <v>329</v>
      </c>
      <c r="D32" s="52">
        <v>212.34000000000003</v>
      </c>
    </row>
    <row r="33" spans="2:4">
      <c r="B33" s="33" t="s">
        <v>352</v>
      </c>
      <c r="C33" t="s">
        <v>221</v>
      </c>
      <c r="D33" s="52">
        <v>215.82</v>
      </c>
    </row>
    <row r="34" spans="2:4">
      <c r="B34" s="33">
        <v>29</v>
      </c>
      <c r="C34" t="s">
        <v>24</v>
      </c>
      <c r="D34" s="34">
        <v>216.95999999999998</v>
      </c>
    </row>
    <row r="35" spans="2:4">
      <c r="B35" s="33">
        <f t="shared" si="0"/>
        <v>30</v>
      </c>
      <c r="C35" t="s">
        <v>244</v>
      </c>
      <c r="D35" s="52">
        <v>245.9</v>
      </c>
    </row>
    <row r="36" spans="2:4">
      <c r="B36">
        <f t="shared" si="0"/>
        <v>31</v>
      </c>
      <c r="C36" t="s">
        <v>86</v>
      </c>
      <c r="D36">
        <v>269.62</v>
      </c>
    </row>
    <row r="37" spans="2:4">
      <c r="B37">
        <f t="shared" si="0"/>
        <v>32</v>
      </c>
      <c r="C37" t="s">
        <v>233</v>
      </c>
      <c r="D37" s="52">
        <v>272.81</v>
      </c>
    </row>
    <row r="38" spans="2:4">
      <c r="B38">
        <f t="shared" si="0"/>
        <v>33</v>
      </c>
      <c r="C38" t="s">
        <v>262</v>
      </c>
      <c r="D38" s="52">
        <v>278.77000000000004</v>
      </c>
    </row>
    <row r="39" spans="2:4">
      <c r="C39" t="s">
        <v>40</v>
      </c>
      <c r="D39" s="29" t="s">
        <v>142</v>
      </c>
    </row>
    <row r="40" spans="2:4">
      <c r="C40" s="34" t="s">
        <v>96</v>
      </c>
      <c r="D40" s="29" t="s">
        <v>142</v>
      </c>
    </row>
    <row r="41" spans="2:4">
      <c r="C41" t="s">
        <v>82</v>
      </c>
      <c r="D41" s="29" t="s">
        <v>142</v>
      </c>
    </row>
    <row r="42" spans="2:4">
      <c r="C42" t="s">
        <v>33</v>
      </c>
      <c r="D42" s="29" t="s">
        <v>142</v>
      </c>
    </row>
    <row r="43" spans="2:4">
      <c r="C43" t="s">
        <v>109</v>
      </c>
      <c r="D43" s="29" t="s">
        <v>142</v>
      </c>
    </row>
    <row r="44" spans="2:4">
      <c r="C44" t="s">
        <v>114</v>
      </c>
      <c r="D44" s="29" t="s">
        <v>142</v>
      </c>
    </row>
    <row r="45" spans="2:4">
      <c r="C45" t="s">
        <v>345</v>
      </c>
      <c r="D45" s="29" t="s">
        <v>142</v>
      </c>
    </row>
    <row r="46" spans="2:4">
      <c r="C46" t="s">
        <v>167</v>
      </c>
      <c r="D46" s="29" t="s">
        <v>142</v>
      </c>
    </row>
    <row r="47" spans="2:4">
      <c r="C47" t="s">
        <v>307</v>
      </c>
      <c r="D47" s="29" t="s">
        <v>142</v>
      </c>
    </row>
    <row r="48" spans="2:4">
      <c r="C48" t="s">
        <v>203</v>
      </c>
      <c r="D48" s="29" t="s">
        <v>142</v>
      </c>
    </row>
    <row r="49" spans="3:4">
      <c r="C49" t="s">
        <v>197</v>
      </c>
      <c r="D49" s="29" t="s">
        <v>142</v>
      </c>
    </row>
    <row r="50" spans="3:4">
      <c r="C50" t="s">
        <v>213</v>
      </c>
      <c r="D50" s="29" t="s">
        <v>142</v>
      </c>
    </row>
    <row r="51" spans="3:4">
      <c r="C51" t="s">
        <v>349</v>
      </c>
      <c r="D51" s="29" t="s">
        <v>142</v>
      </c>
    </row>
    <row r="52" spans="3:4">
      <c r="C52" t="s">
        <v>350</v>
      </c>
      <c r="D52" s="29" t="s">
        <v>142</v>
      </c>
    </row>
    <row r="53" spans="3:4">
      <c r="C53" t="s">
        <v>176</v>
      </c>
      <c r="D53" s="29" t="s">
        <v>142</v>
      </c>
    </row>
    <row r="54" spans="3:4">
      <c r="C54" t="s">
        <v>229</v>
      </c>
      <c r="D54" s="29" t="s">
        <v>142</v>
      </c>
    </row>
    <row r="55" spans="3:4">
      <c r="C55" t="s">
        <v>256</v>
      </c>
      <c r="D55" s="29" t="s">
        <v>142</v>
      </c>
    </row>
    <row r="56" spans="3:4">
      <c r="C56" t="s">
        <v>201</v>
      </c>
      <c r="D56" s="29" t="s">
        <v>142</v>
      </c>
    </row>
    <row r="57" spans="3:4">
      <c r="C57" t="s">
        <v>254</v>
      </c>
      <c r="D57" s="29" t="s">
        <v>142</v>
      </c>
    </row>
    <row r="58" spans="3:4">
      <c r="C58" t="s">
        <v>323</v>
      </c>
      <c r="D58" s="29" t="s">
        <v>142</v>
      </c>
    </row>
    <row r="59" spans="3:4">
      <c r="C59" t="s">
        <v>234</v>
      </c>
      <c r="D59" s="29" t="s">
        <v>142</v>
      </c>
    </row>
    <row r="60" spans="3:4">
      <c r="C60" t="s">
        <v>164</v>
      </c>
      <c r="D60" s="29" t="s">
        <v>142</v>
      </c>
    </row>
    <row r="61" spans="3:4">
      <c r="C61" t="s">
        <v>317</v>
      </c>
      <c r="D61" s="29" t="s">
        <v>142</v>
      </c>
    </row>
    <row r="62" spans="3:4">
      <c r="C62" t="s">
        <v>181</v>
      </c>
      <c r="D62" s="29" t="s">
        <v>142</v>
      </c>
    </row>
    <row r="63" spans="3:4">
      <c r="C63" t="s">
        <v>347</v>
      </c>
      <c r="D63" s="29" t="s">
        <v>142</v>
      </c>
    </row>
    <row r="64" spans="3:4">
      <c r="C64" t="s">
        <v>273</v>
      </c>
      <c r="D64" s="29" t="s">
        <v>142</v>
      </c>
    </row>
    <row r="65" spans="3:4">
      <c r="C65" t="s">
        <v>311</v>
      </c>
      <c r="D65" s="29" t="s">
        <v>142</v>
      </c>
    </row>
    <row r="66" spans="3:4">
      <c r="C66" t="s">
        <v>335</v>
      </c>
      <c r="D66" s="29" t="s">
        <v>142</v>
      </c>
    </row>
    <row r="69" spans="3:4">
      <c r="D69" s="34"/>
    </row>
    <row r="73" spans="3:4">
      <c r="D73" s="34"/>
    </row>
    <row r="94" spans="4:4">
      <c r="D94" s="34"/>
    </row>
    <row r="98" spans="4:4">
      <c r="D98" s="34"/>
    </row>
    <row r="121" spans="4:4">
      <c r="D121" s="34"/>
    </row>
    <row r="125" spans="4:4">
      <c r="D125" s="34"/>
    </row>
    <row r="135" spans="4:4">
      <c r="D135" s="34"/>
    </row>
    <row r="141" spans="4:4">
      <c r="D141" s="34"/>
    </row>
    <row r="160" spans="4:4">
      <c r="D160" s="34"/>
    </row>
    <row r="166" spans="4:4">
      <c r="D166" s="34"/>
    </row>
    <row r="174" spans="4:4">
      <c r="D174" s="34"/>
    </row>
    <row r="175" spans="4:4">
      <c r="D175" s="34"/>
    </row>
    <row r="179" spans="4:4">
      <c r="D179" s="34"/>
    </row>
    <row r="203" spans="4:4">
      <c r="D203" s="34"/>
    </row>
    <row r="206" spans="4:4">
      <c r="D206" s="34"/>
    </row>
    <row r="224" spans="4:4">
      <c r="D224" s="34"/>
    </row>
    <row r="227" spans="4:4">
      <c r="D227" s="34"/>
    </row>
    <row r="229" spans="4:4">
      <c r="D229" s="34"/>
    </row>
    <row r="257" spans="4:4">
      <c r="D257" s="34"/>
    </row>
    <row r="261" spans="4:4">
      <c r="D261" s="34"/>
    </row>
    <row r="265" spans="4:4">
      <c r="D265" s="34"/>
    </row>
  </sheetData>
  <sortState ref="C3:D279">
    <sortCondition ref="D3:D279"/>
  </sortState>
  <pageMargins left="0.7" right="0.7" top="0.75" bottom="0.75" header="0.3" footer="0.3"/>
  <pageSetup paperSize="9"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01"/>
  <sheetViews>
    <sheetView topLeftCell="A110" zoomScale="115" zoomScaleNormal="115" zoomScalePageLayoutView="115" workbookViewId="0">
      <selection activeCell="B111" sqref="B111"/>
    </sheetView>
  </sheetViews>
  <sheetFormatPr baseColWidth="10" defaultColWidth="8.83203125" defaultRowHeight="12" x14ac:dyDescent="0"/>
  <cols>
    <col min="2" max="2" width="53.83203125" bestFit="1" customWidth="1"/>
    <col min="3" max="3" width="15.5" bestFit="1" customWidth="1"/>
    <col min="4" max="4" width="14.83203125" bestFit="1" customWidth="1"/>
    <col min="6" max="6" width="29.1640625" customWidth="1"/>
    <col min="7" max="7" width="22.33203125" customWidth="1"/>
  </cols>
  <sheetData>
    <row r="3" spans="2:7">
      <c r="C3" s="44" t="s">
        <v>134</v>
      </c>
    </row>
    <row r="4" spans="2:7">
      <c r="B4" s="44" t="s">
        <v>132</v>
      </c>
      <c r="C4" t="s">
        <v>138</v>
      </c>
      <c r="D4" t="s">
        <v>139</v>
      </c>
      <c r="F4" s="51" t="s">
        <v>140</v>
      </c>
      <c r="G4" s="51" t="s">
        <v>141</v>
      </c>
    </row>
    <row r="5" spans="2:7">
      <c r="B5" s="45" t="s">
        <v>16</v>
      </c>
      <c r="C5" s="52">
        <v>88.490000000000009</v>
      </c>
      <c r="D5" s="52">
        <v>89.210000000000008</v>
      </c>
      <c r="F5" t="str">
        <f>B5</f>
        <v>Ashurst A</v>
      </c>
      <c r="G5" s="40">
        <f>SUM(C7:D9)</f>
        <v>126.18</v>
      </c>
    </row>
    <row r="6" spans="2:7">
      <c r="B6" s="46" t="s">
        <v>61</v>
      </c>
      <c r="C6" s="52">
        <v>25.42</v>
      </c>
      <c r="D6" s="52">
        <v>26.1</v>
      </c>
    </row>
    <row r="7" spans="2:7">
      <c r="B7" s="46" t="s">
        <v>191</v>
      </c>
      <c r="C7" s="52">
        <v>18.190000000000001</v>
      </c>
      <c r="D7" s="52">
        <v>18.260000000000002</v>
      </c>
    </row>
    <row r="8" spans="2:7">
      <c r="B8" s="46" t="s">
        <v>193</v>
      </c>
      <c r="C8" s="52">
        <v>21.54</v>
      </c>
      <c r="D8" s="52">
        <v>20.98</v>
      </c>
    </row>
    <row r="9" spans="2:7">
      <c r="B9" s="46" t="s">
        <v>194</v>
      </c>
      <c r="C9" s="52">
        <v>23.34</v>
      </c>
      <c r="D9" s="52">
        <v>23.87</v>
      </c>
    </row>
    <row r="10" spans="2:7">
      <c r="B10" s="45" t="s">
        <v>17</v>
      </c>
      <c r="C10" s="52">
        <v>133.85</v>
      </c>
      <c r="D10" s="52">
        <v>136.4</v>
      </c>
      <c r="F10" t="str">
        <f>B10</f>
        <v>Ashurst B</v>
      </c>
      <c r="G10" s="52">
        <f>SUM(C11:D13)</f>
        <v>190.12</v>
      </c>
    </row>
    <row r="11" spans="2:7">
      <c r="B11" s="46" t="s">
        <v>92</v>
      </c>
      <c r="C11" s="52">
        <v>27.62</v>
      </c>
      <c r="D11" s="52">
        <v>26.45</v>
      </c>
    </row>
    <row r="12" spans="2:7">
      <c r="B12" s="46" t="s">
        <v>249</v>
      </c>
      <c r="C12" s="52">
        <v>31.04</v>
      </c>
      <c r="D12" s="52">
        <v>30.65</v>
      </c>
      <c r="G12" s="34"/>
    </row>
    <row r="13" spans="2:7">
      <c r="B13" s="46" t="s">
        <v>252</v>
      </c>
      <c r="C13" s="52">
        <v>35.369999999999997</v>
      </c>
      <c r="D13" s="52">
        <v>38.99</v>
      </c>
    </row>
    <row r="14" spans="2:7">
      <c r="B14" s="46" t="s">
        <v>250</v>
      </c>
      <c r="C14" s="52">
        <v>39.82</v>
      </c>
      <c r="D14" s="52">
        <v>40.31</v>
      </c>
    </row>
    <row r="15" spans="2:7">
      <c r="B15" s="45" t="s">
        <v>22</v>
      </c>
      <c r="C15" s="52">
        <v>93.559999999999988</v>
      </c>
      <c r="D15" s="52">
        <v>90.58</v>
      </c>
      <c r="F15" t="str">
        <f>B15</f>
        <v>Ashurst C</v>
      </c>
      <c r="G15" s="52">
        <f>SUM(C16:D18)</f>
        <v>184.14</v>
      </c>
    </row>
    <row r="16" spans="2:7">
      <c r="B16" s="46" t="s">
        <v>90</v>
      </c>
      <c r="C16" s="52">
        <v>36.049999999999997</v>
      </c>
      <c r="D16" s="52">
        <v>35.93</v>
      </c>
      <c r="G16" s="34"/>
    </row>
    <row r="17" spans="2:7">
      <c r="B17" s="46" t="s">
        <v>303</v>
      </c>
      <c r="C17" s="52">
        <v>27.52</v>
      </c>
      <c r="D17" s="52">
        <v>25.53</v>
      </c>
    </row>
    <row r="18" spans="2:7">
      <c r="B18" s="46" t="s">
        <v>301</v>
      </c>
      <c r="C18" s="52">
        <v>29.99</v>
      </c>
      <c r="D18" s="52">
        <v>29.12</v>
      </c>
    </row>
    <row r="19" spans="2:7">
      <c r="B19" s="46" t="s">
        <v>299</v>
      </c>
      <c r="C19" s="52">
        <v>0</v>
      </c>
      <c r="D19" s="52">
        <v>0</v>
      </c>
    </row>
    <row r="20" spans="2:7">
      <c r="B20" s="45" t="s">
        <v>24</v>
      </c>
      <c r="C20" s="52">
        <v>157.48000000000002</v>
      </c>
      <c r="D20" s="52">
        <v>151.32</v>
      </c>
      <c r="F20" t="str">
        <f>B20</f>
        <v>Ashurst D</v>
      </c>
      <c r="G20" s="34">
        <f>GETPIVOTDATA("Sum of Blue run",$B$3,"Name","Ashleigh Kable","Full team name","Ashurst D")+GETPIVOTDATA("Sum of Red run",$B$3,"Name","Ashleigh Kable","Full team name","Ashurst D")+GETPIVOTDATA("Sum of Blue run",$B$3,"Name","Adam Firth","Full team name","Ashurst D")+GETPIVOTDATA("Sum of Red run",$B$3,"Name","Adam Firth","Full team name","Ashurst D")+GETPIVOTDATA("Sum of Red run",$B$3,"Name","Tess Grieve","Full team name","Ashurst D")+GETPIVOTDATA("Sum of Blue run",$B$3,"Name","Tess Grieve","Full team name","Ashurst D")</f>
        <v>216.95999999999998</v>
      </c>
    </row>
    <row r="21" spans="2:7">
      <c r="B21" s="46" t="s">
        <v>84</v>
      </c>
      <c r="C21" s="52">
        <v>34.590000000000003</v>
      </c>
      <c r="D21" s="52">
        <v>36.31</v>
      </c>
    </row>
    <row r="22" spans="2:7">
      <c r="B22" s="46" t="s">
        <v>239</v>
      </c>
      <c r="C22" s="52">
        <v>30.48</v>
      </c>
      <c r="D22" s="52">
        <v>31.88</v>
      </c>
    </row>
    <row r="23" spans="2:7">
      <c r="B23" s="46" t="s">
        <v>237</v>
      </c>
      <c r="C23" s="52">
        <v>46.06</v>
      </c>
      <c r="D23" s="52">
        <v>37.64</v>
      </c>
    </row>
    <row r="24" spans="2:7">
      <c r="B24" s="46" t="s">
        <v>235</v>
      </c>
      <c r="C24" s="52">
        <v>46.35</v>
      </c>
      <c r="D24" s="52">
        <v>45.49</v>
      </c>
    </row>
    <row r="25" spans="2:7">
      <c r="B25" s="45" t="s">
        <v>86</v>
      </c>
      <c r="C25" s="52">
        <v>110.34</v>
      </c>
      <c r="D25" s="52">
        <v>159.28</v>
      </c>
      <c r="F25" t="str">
        <f>B25</f>
        <v>Ashurst E</v>
      </c>
      <c r="G25">
        <f>GETPIVOTDATA("Sum of Blue run",$B$3,"Name","Jakeob Brown","Full team name","Ashurst E")+GETPIVOTDATA("Sum of Red run",$B$3,"Name","Jakeob Brown","Full team name","Ashurst E")+GETPIVOTDATA("Sum of Blue run",$B$3,"Name","Alli Clark","Full team name","Ashurst E")+GETPIVOTDATA("Sum of Red run",$B$3,"Name","Alli Clark","Full team name","Ashurst E")+GETPIVOTDATA("Sum of Blue run",$B$3,"Name","Zac Thorneycroft","Full team name","Ashurst E")+GETPIVOTDATA("Sum of Red run",$B$3,"Name","Diana Oh","Full team name","Ashurst E")</f>
        <v>269.62</v>
      </c>
    </row>
    <row r="26" spans="2:7">
      <c r="B26" s="46" t="s">
        <v>83</v>
      </c>
      <c r="C26" s="52">
        <v>49.14</v>
      </c>
      <c r="D26" s="52">
        <v>0</v>
      </c>
    </row>
    <row r="27" spans="2:7">
      <c r="B27" s="46" t="s">
        <v>315</v>
      </c>
      <c r="C27" s="52">
        <v>26.63</v>
      </c>
      <c r="D27" s="52">
        <v>27.73</v>
      </c>
    </row>
    <row r="28" spans="2:7">
      <c r="B28" s="46" t="s">
        <v>318</v>
      </c>
      <c r="C28" s="52">
        <v>34.57</v>
      </c>
      <c r="D28" s="52">
        <v>34.32</v>
      </c>
    </row>
    <row r="29" spans="2:7">
      <c r="B29" s="46" t="s">
        <v>320</v>
      </c>
      <c r="C29" s="52">
        <v>0</v>
      </c>
      <c r="D29" s="52">
        <v>97.23</v>
      </c>
    </row>
    <row r="30" spans="2:7">
      <c r="B30" s="45" t="s">
        <v>15</v>
      </c>
      <c r="C30" s="52">
        <v>88.589999999999989</v>
      </c>
      <c r="D30" s="52">
        <v>87.52000000000001</v>
      </c>
      <c r="F30" t="str">
        <f>B30</f>
        <v>Clayton Utz A</v>
      </c>
      <c r="G30">
        <f>GETPIVOTDATA("Sum of Red run",$B$3,"Name","Frank Bannon","Full team name","Clayton Utz A")+GETPIVOTDATA("Sum of Red run",$B$3,"Name","Freddie Gollan","Full team name","Clayton Utz A")+GETPIVOTDATA("Sum of Blue run",$B$3,"Name","Freddie Gollan","Full team name","Clayton Utz A")+GETPIVOTDATA("Sum of Blue run",$B$3,"Name","Frank Bannon","Full team name","Clayton Utz A")+GETPIVOTDATA("Sum of Red run",$B$3,"Name","Owen Hayford","Full team name","Clayton Utz A")+GETPIVOTDATA("Sum of Blue run",$B$3,"Name","Greg Williams","Full team name","Clayton Utz A")</f>
        <v>129.09</v>
      </c>
    </row>
    <row r="31" spans="2:7">
      <c r="B31" s="46" t="s">
        <v>65</v>
      </c>
      <c r="C31" s="52">
        <v>21.12</v>
      </c>
      <c r="D31" s="52">
        <v>20.78</v>
      </c>
    </row>
    <row r="32" spans="2:7">
      <c r="B32" s="46" t="s">
        <v>108</v>
      </c>
      <c r="C32" s="52">
        <v>20.88</v>
      </c>
      <c r="D32" s="52">
        <v>20.76</v>
      </c>
    </row>
    <row r="33" spans="2:9">
      <c r="B33" s="46" t="s">
        <v>95</v>
      </c>
      <c r="C33" s="52">
        <v>22.85</v>
      </c>
      <c r="D33" s="52">
        <v>23.28</v>
      </c>
    </row>
    <row r="34" spans="2:9">
      <c r="B34" s="46" t="s">
        <v>64</v>
      </c>
      <c r="C34" s="52">
        <v>23.74</v>
      </c>
      <c r="D34" s="52">
        <v>22.7</v>
      </c>
    </row>
    <row r="35" spans="2:9">
      <c r="B35" s="45" t="s">
        <v>41</v>
      </c>
      <c r="C35" s="52">
        <v>79.759999999999991</v>
      </c>
      <c r="D35" s="52">
        <v>111.53999999999999</v>
      </c>
      <c r="F35" t="str">
        <f>B35</f>
        <v>Clayton Utz B</v>
      </c>
      <c r="G35" s="52">
        <f>SUM(C37:D39)</f>
        <v>162.43</v>
      </c>
    </row>
    <row r="36" spans="2:9">
      <c r="B36" s="46" t="s">
        <v>99</v>
      </c>
      <c r="C36" s="52">
        <v>0</v>
      </c>
      <c r="D36" s="52">
        <v>28.87</v>
      </c>
    </row>
    <row r="37" spans="2:9">
      <c r="B37" s="46" t="s">
        <v>100</v>
      </c>
      <c r="C37" s="52">
        <v>27.24</v>
      </c>
      <c r="D37" s="52">
        <v>27.57</v>
      </c>
    </row>
    <row r="38" spans="2:9">
      <c r="B38" s="46" t="s">
        <v>101</v>
      </c>
      <c r="C38" s="52">
        <v>25.8</v>
      </c>
      <c r="D38" s="52">
        <v>27.6</v>
      </c>
    </row>
    <row r="39" spans="2:9">
      <c r="B39" s="46" t="s">
        <v>251</v>
      </c>
      <c r="C39" s="52">
        <v>26.72</v>
      </c>
      <c r="D39" s="52">
        <v>27.5</v>
      </c>
      <c r="I39" s="43"/>
    </row>
    <row r="40" spans="2:9">
      <c r="B40" s="45" t="s">
        <v>39</v>
      </c>
      <c r="C40" s="52">
        <v>142.74</v>
      </c>
      <c r="D40" s="52">
        <v>148.66</v>
      </c>
      <c r="F40" t="str">
        <f>B40</f>
        <v>Clayton Utz C</v>
      </c>
      <c r="G40" s="52">
        <f>SUM(C41:D43)</f>
        <v>191.97</v>
      </c>
    </row>
    <row r="41" spans="2:9">
      <c r="B41" s="46" t="s">
        <v>102</v>
      </c>
      <c r="C41" s="52">
        <v>33.36</v>
      </c>
      <c r="D41" s="52">
        <v>35.35</v>
      </c>
    </row>
    <row r="42" spans="2:9">
      <c r="B42" s="46" t="s">
        <v>113</v>
      </c>
      <c r="C42" s="52">
        <v>30.58</v>
      </c>
      <c r="D42" s="52">
        <v>29.74</v>
      </c>
    </row>
    <row r="43" spans="2:9">
      <c r="B43" s="46" t="s">
        <v>279</v>
      </c>
      <c r="C43" s="52">
        <v>31.03</v>
      </c>
      <c r="D43" s="52">
        <v>31.91</v>
      </c>
    </row>
    <row r="44" spans="2:9">
      <c r="B44" s="46" t="s">
        <v>281</v>
      </c>
      <c r="C44" s="52">
        <v>47.77</v>
      </c>
      <c r="D44" s="52">
        <v>51.66</v>
      </c>
      <c r="G44" s="34"/>
    </row>
    <row r="45" spans="2:9">
      <c r="B45" s="45" t="s">
        <v>40</v>
      </c>
      <c r="C45" s="52">
        <v>61.74</v>
      </c>
      <c r="D45" s="52">
        <v>66.44</v>
      </c>
      <c r="F45" t="str">
        <f>B45</f>
        <v>Clayton Utz D</v>
      </c>
      <c r="G45" s="34" t="s">
        <v>142</v>
      </c>
    </row>
    <row r="46" spans="2:9">
      <c r="B46" s="46" t="s">
        <v>111</v>
      </c>
      <c r="C46" s="52">
        <v>33.07</v>
      </c>
      <c r="D46" s="52">
        <v>35.99</v>
      </c>
    </row>
    <row r="47" spans="2:9">
      <c r="B47" s="46" t="s">
        <v>112</v>
      </c>
      <c r="C47" s="52">
        <v>0</v>
      </c>
      <c r="D47" s="52">
        <v>30.45</v>
      </c>
    </row>
    <row r="48" spans="2:9">
      <c r="B48" s="46" t="s">
        <v>332</v>
      </c>
      <c r="C48" s="52">
        <v>28.67</v>
      </c>
      <c r="D48" s="52">
        <v>0</v>
      </c>
    </row>
    <row r="49" spans="2:7">
      <c r="B49" s="45" t="s">
        <v>121</v>
      </c>
      <c r="C49" s="52">
        <v>0</v>
      </c>
      <c r="D49" s="52">
        <v>0</v>
      </c>
      <c r="G49" s="34"/>
    </row>
    <row r="50" spans="2:7">
      <c r="B50" s="46" t="s">
        <v>118</v>
      </c>
      <c r="C50" s="52">
        <v>0</v>
      </c>
      <c r="D50" s="52">
        <v>0</v>
      </c>
    </row>
    <row r="51" spans="2:7">
      <c r="B51" s="45" t="s">
        <v>66</v>
      </c>
      <c r="C51" s="52">
        <v>101.13000000000001</v>
      </c>
      <c r="D51" s="52">
        <v>99.41</v>
      </c>
      <c r="F51" t="str">
        <f>B51</f>
        <v>DLA Piper A</v>
      </c>
      <c r="G51" s="43">
        <f>GETPIVOTDATA("Sum of Blue run",$B$3,"Name","Allan Flick","Full team name","DLA Piper A")+GETPIVOTDATA("Sum of Red run",$B$3,"Name","Allan Flick","Full team name","DLA Piper A")+GETPIVOTDATA("Sum of Red run",$B$3,"Name","Nicole Maddocks","Full team name","DLA Piper A")+GETPIVOTDATA("Sum of Blue run",$B$3,"Name","Nicole Maddocks","Full team name","DLA Piper A")+GETPIVOTDATA("Sum of Blue run",$B$3,"Name","Joel Palte","Full team name","DLA Piper A")+GETPIVOTDATA("Sum of Red run",$B$3,"Name","Joel Palte","Full team name","DLA Piper A")</f>
        <v>144.22</v>
      </c>
    </row>
    <row r="52" spans="2:7">
      <c r="B52" s="46" t="s">
        <v>68</v>
      </c>
      <c r="C52" s="52">
        <v>22.71</v>
      </c>
      <c r="D52" s="52">
        <v>21.56</v>
      </c>
    </row>
    <row r="53" spans="2:7">
      <c r="B53" s="46" t="s">
        <v>67</v>
      </c>
      <c r="C53" s="52">
        <v>27.67</v>
      </c>
      <c r="D53" s="52">
        <v>28.65</v>
      </c>
    </row>
    <row r="54" spans="2:7">
      <c r="B54" s="46" t="s">
        <v>69</v>
      </c>
      <c r="C54" s="52">
        <v>26.58</v>
      </c>
      <c r="D54" s="52">
        <v>26.06</v>
      </c>
    </row>
    <row r="55" spans="2:7">
      <c r="B55" s="46" t="s">
        <v>161</v>
      </c>
      <c r="C55" s="52">
        <v>24.17</v>
      </c>
      <c r="D55" s="52">
        <v>23.14</v>
      </c>
    </row>
    <row r="56" spans="2:7">
      <c r="B56" s="45" t="s">
        <v>75</v>
      </c>
      <c r="C56" s="52">
        <v>91.63</v>
      </c>
      <c r="D56" s="52">
        <v>88.13</v>
      </c>
      <c r="F56" t="str">
        <f>B56</f>
        <v>DLA Piper B</v>
      </c>
      <c r="G56" s="52">
        <f>SUM(C57:D59)</f>
        <v>179.76000000000002</v>
      </c>
    </row>
    <row r="57" spans="2:7">
      <c r="B57" s="46" t="s">
        <v>287</v>
      </c>
      <c r="C57" s="52">
        <v>30.11</v>
      </c>
      <c r="D57" s="52">
        <v>29</v>
      </c>
    </row>
    <row r="58" spans="2:7">
      <c r="B58" s="46" t="s">
        <v>284</v>
      </c>
      <c r="C58" s="52">
        <v>30.89</v>
      </c>
      <c r="D58" s="52">
        <v>29.42</v>
      </c>
    </row>
    <row r="59" spans="2:7">
      <c r="B59" s="46" t="s">
        <v>289</v>
      </c>
      <c r="C59" s="52">
        <v>30.63</v>
      </c>
      <c r="D59" s="52">
        <v>29.71</v>
      </c>
    </row>
    <row r="60" spans="2:7">
      <c r="B60" s="46" t="s">
        <v>286</v>
      </c>
      <c r="C60" s="52">
        <v>0</v>
      </c>
      <c r="D60" s="52">
        <v>0</v>
      </c>
    </row>
    <row r="61" spans="2:7">
      <c r="B61" s="45" t="s">
        <v>96</v>
      </c>
      <c r="C61" s="52">
        <v>167.74</v>
      </c>
      <c r="D61" s="52">
        <v>102.58</v>
      </c>
      <c r="F61" s="34" t="str">
        <f>B61</f>
        <v>DLA Piper C</v>
      </c>
      <c r="G61" s="34" t="s">
        <v>142</v>
      </c>
    </row>
    <row r="62" spans="2:7">
      <c r="B62" s="46" t="s">
        <v>98</v>
      </c>
      <c r="C62" s="52">
        <v>0</v>
      </c>
      <c r="D62" s="52">
        <v>0</v>
      </c>
    </row>
    <row r="63" spans="2:7">
      <c r="B63" s="46" t="s">
        <v>324</v>
      </c>
      <c r="C63" s="52">
        <v>54.31</v>
      </c>
      <c r="D63" s="52">
        <v>51.01</v>
      </c>
    </row>
    <row r="64" spans="2:7">
      <c r="B64" s="46" t="s">
        <v>322</v>
      </c>
      <c r="C64" s="52">
        <v>55.76</v>
      </c>
      <c r="D64" s="52">
        <v>51.57</v>
      </c>
    </row>
    <row r="65" spans="2:9">
      <c r="B65" s="46" t="s">
        <v>326</v>
      </c>
      <c r="C65" s="52">
        <v>57.67</v>
      </c>
      <c r="D65" s="52">
        <v>0</v>
      </c>
    </row>
    <row r="66" spans="2:9">
      <c r="B66" s="45" t="s">
        <v>82</v>
      </c>
      <c r="C66" s="52">
        <v>40.06</v>
      </c>
      <c r="D66" s="52">
        <v>0</v>
      </c>
      <c r="F66" t="str">
        <f>B66</f>
        <v>DLA Piper D</v>
      </c>
      <c r="G66" s="34" t="s">
        <v>142</v>
      </c>
    </row>
    <row r="67" spans="2:9">
      <c r="B67" s="46" t="s">
        <v>77</v>
      </c>
      <c r="C67" s="52">
        <v>0</v>
      </c>
      <c r="D67" s="52">
        <v>0</v>
      </c>
    </row>
    <row r="68" spans="2:9">
      <c r="B68" s="46" t="s">
        <v>263</v>
      </c>
      <c r="C68" s="52">
        <v>0</v>
      </c>
      <c r="D68" s="52">
        <v>0</v>
      </c>
      <c r="I68" s="52"/>
    </row>
    <row r="69" spans="2:9">
      <c r="B69" s="46" t="s">
        <v>266</v>
      </c>
      <c r="C69" s="52">
        <v>40.06</v>
      </c>
      <c r="D69" s="52">
        <v>0</v>
      </c>
    </row>
    <row r="70" spans="2:9">
      <c r="B70" s="45" t="s">
        <v>5</v>
      </c>
      <c r="C70" s="52">
        <v>100.79</v>
      </c>
      <c r="D70" s="52">
        <v>99.47</v>
      </c>
      <c r="F70" t="str">
        <f>B70</f>
        <v>Hicksons A</v>
      </c>
      <c r="G70">
        <f>GETPIVOTDATA("Sum of Blue run",$B$3,"Name","Anne Sandeman","Full team name","Hicksons A")+GETPIVOTDATA("Sum of Red run",$B$3,"Name","Anne Sandeman","Full team name","Hicksons A")+GETPIVOTDATA("Sum of Blue run",$B$3,"Name","Sean Cameron","Full team name","Hicksons A")+GETPIVOTDATA("Sum of Red run",$B$3,"Name","Sean Cameron","Full team name","Hicksons A")+GETPIVOTDATA("Sum of Blue run",$B$3,"Name","Sean Russell","Full team name","Hicksons A")+GETPIVOTDATA("Sum of Red run",$B$3,"Name","Sean Russell","Full team name","Hicksons A")</f>
        <v>144.96</v>
      </c>
    </row>
    <row r="71" spans="2:9">
      <c r="B71" s="46" t="s">
        <v>7</v>
      </c>
      <c r="C71" s="52">
        <v>24.84</v>
      </c>
      <c r="D71" s="52">
        <v>24.63</v>
      </c>
    </row>
    <row r="72" spans="2:9">
      <c r="B72" s="46" t="s">
        <v>93</v>
      </c>
      <c r="C72" s="52">
        <v>28.1</v>
      </c>
      <c r="D72" s="52">
        <v>27.2</v>
      </c>
    </row>
    <row r="73" spans="2:9">
      <c r="B73" s="46" t="s">
        <v>6</v>
      </c>
      <c r="C73" s="52">
        <v>22.98</v>
      </c>
      <c r="D73" s="52">
        <v>22.63</v>
      </c>
      <c r="I73" s="52"/>
    </row>
    <row r="74" spans="2:9">
      <c r="B74" s="46" t="s">
        <v>212</v>
      </c>
      <c r="C74" s="52">
        <v>24.87</v>
      </c>
      <c r="D74" s="52">
        <v>25.01</v>
      </c>
    </row>
    <row r="75" spans="2:9">
      <c r="B75" s="45" t="s">
        <v>29</v>
      </c>
      <c r="C75" s="52">
        <v>104.84</v>
      </c>
      <c r="D75" s="52">
        <v>142.62</v>
      </c>
      <c r="F75" t="str">
        <f>B75</f>
        <v>Hicksons B</v>
      </c>
      <c r="G75">
        <f>GETPIVOTDATA("Sum of Red run",$B$3,"Name","Rod Cameron","Full team name","Hicksons B")+GETPIVOTDATA("Sum of Blue run",$B$3,"Name","John Smidmore","Full team name","Hicksons B")+GETPIVOTDATA("Sum of Red run",$B$3,"Name","John Smidmore","Full team name","Hicksons B")+GETPIVOTDATA("Sum of Blue run",$B$3,"Name","Philip Cowdery","Full team name","Hicksons B")+GETPIVOTDATA("Sum of Red run",$B$3,"Name","Philip Cowdery","Full team name","Hicksons B")+GETPIVOTDATA("Sum of Blue run",$B$3,"Name","David Rosen","Full team name","Hicksons B")</f>
        <v>199.37</v>
      </c>
    </row>
    <row r="76" spans="2:9">
      <c r="B76" s="46" t="s">
        <v>30</v>
      </c>
      <c r="C76" s="52">
        <v>0</v>
      </c>
      <c r="D76" s="52">
        <v>30.79</v>
      </c>
    </row>
    <row r="77" spans="2:9">
      <c r="B77" s="46" t="s">
        <v>247</v>
      </c>
      <c r="C77" s="52">
        <v>30.41</v>
      </c>
      <c r="D77" s="52">
        <v>30.63</v>
      </c>
    </row>
    <row r="78" spans="2:9">
      <c r="B78" s="46" t="s">
        <v>240</v>
      </c>
      <c r="C78" s="52">
        <v>34.049999999999997</v>
      </c>
      <c r="D78" s="52">
        <v>33.11</v>
      </c>
      <c r="G78" s="34"/>
    </row>
    <row r="79" spans="2:9">
      <c r="B79" s="46" t="s">
        <v>245</v>
      </c>
      <c r="C79" s="52">
        <v>40.380000000000003</v>
      </c>
      <c r="D79" s="52">
        <v>48.09</v>
      </c>
    </row>
    <row r="80" spans="2:9">
      <c r="B80" s="45" t="s">
        <v>33</v>
      </c>
      <c r="C80" s="52">
        <v>114.93</v>
      </c>
      <c r="D80" s="52">
        <v>121.27000000000001</v>
      </c>
      <c r="F80" t="str">
        <f>B80</f>
        <v>Hicksons C</v>
      </c>
      <c r="G80" s="34" t="s">
        <v>142</v>
      </c>
    </row>
    <row r="81" spans="2:9">
      <c r="B81" s="46" t="s">
        <v>110</v>
      </c>
      <c r="C81" s="52">
        <v>0</v>
      </c>
      <c r="D81" s="52">
        <v>0</v>
      </c>
    </row>
    <row r="82" spans="2:9">
      <c r="B82" s="46" t="s">
        <v>270</v>
      </c>
      <c r="C82" s="52">
        <v>52.44</v>
      </c>
      <c r="D82" s="52">
        <v>51.98</v>
      </c>
    </row>
    <row r="83" spans="2:9">
      <c r="B83" s="46" t="s">
        <v>267</v>
      </c>
      <c r="C83" s="52">
        <v>62.49</v>
      </c>
      <c r="D83" s="52">
        <v>69.290000000000006</v>
      </c>
      <c r="G83" s="34"/>
    </row>
    <row r="84" spans="2:9">
      <c r="B84" s="46" t="s">
        <v>271</v>
      </c>
      <c r="C84" s="52">
        <v>0</v>
      </c>
      <c r="D84" s="52">
        <v>0</v>
      </c>
    </row>
    <row r="85" spans="2:9">
      <c r="B85" s="45" t="s">
        <v>109</v>
      </c>
      <c r="C85" s="52">
        <v>79.41</v>
      </c>
      <c r="D85" s="52">
        <v>81.87</v>
      </c>
      <c r="F85" t="str">
        <f>B85</f>
        <v>Hicksons D</v>
      </c>
      <c r="G85" s="34" t="s">
        <v>142</v>
      </c>
      <c r="I85" s="52"/>
    </row>
    <row r="86" spans="2:9">
      <c r="B86" s="46" t="s">
        <v>115</v>
      </c>
      <c r="C86" s="52">
        <v>56.56</v>
      </c>
      <c r="D86" s="52">
        <v>59.08</v>
      </c>
    </row>
    <row r="87" spans="2:9">
      <c r="B87" s="46" t="s">
        <v>339</v>
      </c>
      <c r="C87" s="52">
        <v>22.85</v>
      </c>
      <c r="D87" s="52">
        <v>22.79</v>
      </c>
    </row>
    <row r="88" spans="2:9">
      <c r="B88" s="46" t="s">
        <v>337</v>
      </c>
      <c r="C88" s="52">
        <v>0</v>
      </c>
      <c r="D88" s="52">
        <v>0</v>
      </c>
    </row>
    <row r="89" spans="2:9">
      <c r="B89" s="46" t="s">
        <v>338</v>
      </c>
      <c r="C89" s="52">
        <v>0</v>
      </c>
      <c r="D89" s="52">
        <v>0</v>
      </c>
    </row>
    <row r="90" spans="2:9">
      <c r="B90" s="45" t="s">
        <v>114</v>
      </c>
      <c r="C90" s="52">
        <v>74.569999999999993</v>
      </c>
      <c r="D90" s="52">
        <v>74.760000000000005</v>
      </c>
      <c r="F90" t="str">
        <f>B90</f>
        <v>Hicksons E</v>
      </c>
      <c r="G90" s="34" t="s">
        <v>142</v>
      </c>
    </row>
    <row r="91" spans="2:9">
      <c r="B91" s="46" t="s">
        <v>314</v>
      </c>
      <c r="C91" s="52">
        <v>74.569999999999993</v>
      </c>
      <c r="D91" s="52">
        <v>74.760000000000005</v>
      </c>
      <c r="I91" s="52"/>
    </row>
    <row r="92" spans="2:9">
      <c r="B92" s="45" t="s">
        <v>9</v>
      </c>
      <c r="C92" s="52">
        <v>86.710000000000008</v>
      </c>
      <c r="D92" s="52">
        <v>109.86</v>
      </c>
      <c r="F92" t="str">
        <f>B92</f>
        <v>McCullough Robertson A</v>
      </c>
      <c r="G92">
        <f>GETPIVOTDATA("Sum of Red run",$B$3,"Name","Stuart Macnaughton","Full team name","McCullough Robertson A")+GETPIVOTDATA("Sum of Red run",$B$3,"Name","Jeremy Perier","Full team name","McCullough Robertson A")+GETPIVOTDATA("Sum of Blue run",$B$3,"Name","Will McCullough","Full team name","McCullough Robertson A")+GETPIVOTDATA("Sum of Red run",$B$3,"Name","Will McCullough","Full team name","McCullough Robertson A")+GETPIVOTDATA("Sum of Red run",$B$3,"Name","Gabriella Ritchie","Full team name","McCullough Robertson A")+GETPIVOTDATA("Sum of Blue run",$B$3,"Name","Jeremy Perier","Full team name","McCullough Robertson A")</f>
        <v>165.64</v>
      </c>
    </row>
    <row r="93" spans="2:9">
      <c r="B93" s="46" t="s">
        <v>11</v>
      </c>
      <c r="C93" s="52">
        <v>30.01</v>
      </c>
      <c r="D93" s="52">
        <v>27.69</v>
      </c>
    </row>
    <row r="94" spans="2:9">
      <c r="B94" s="46" t="s">
        <v>62</v>
      </c>
      <c r="C94" s="52">
        <v>0</v>
      </c>
      <c r="D94" s="52">
        <v>27.74</v>
      </c>
    </row>
    <row r="95" spans="2:9">
      <c r="B95" s="46" t="s">
        <v>175</v>
      </c>
      <c r="C95" s="52">
        <v>25.77</v>
      </c>
      <c r="D95" s="52">
        <v>27.37</v>
      </c>
    </row>
    <row r="96" spans="2:9">
      <c r="B96" s="46" t="s">
        <v>173</v>
      </c>
      <c r="C96" s="52">
        <v>30.93</v>
      </c>
      <c r="D96" s="52">
        <v>27.06</v>
      </c>
      <c r="G96" s="34"/>
    </row>
    <row r="97" spans="2:9">
      <c r="B97" s="45" t="s">
        <v>35</v>
      </c>
      <c r="C97" s="52">
        <v>94.03</v>
      </c>
      <c r="D97" s="52">
        <v>91.66</v>
      </c>
      <c r="F97" t="str">
        <f>B97</f>
        <v>McCullough Robertson B</v>
      </c>
      <c r="G97" s="52">
        <f>SUM(C98:D100)</f>
        <v>185.69</v>
      </c>
    </row>
    <row r="98" spans="2:9">
      <c r="B98" s="46" t="s">
        <v>36</v>
      </c>
      <c r="C98" s="52">
        <v>27.11</v>
      </c>
      <c r="D98" s="52">
        <v>27.3</v>
      </c>
    </row>
    <row r="99" spans="2:9">
      <c r="B99" s="46" t="s">
        <v>37</v>
      </c>
      <c r="C99" s="52">
        <v>30.67</v>
      </c>
      <c r="D99" s="52">
        <v>30.96</v>
      </c>
    </row>
    <row r="100" spans="2:9">
      <c r="B100" s="46" t="s">
        <v>280</v>
      </c>
      <c r="C100" s="52">
        <v>36.25</v>
      </c>
      <c r="D100" s="52">
        <v>33.4</v>
      </c>
      <c r="I100" s="52"/>
    </row>
    <row r="101" spans="2:9">
      <c r="B101" s="46" t="s">
        <v>282</v>
      </c>
      <c r="C101" s="52">
        <v>0</v>
      </c>
      <c r="D101" s="52">
        <v>0</v>
      </c>
    </row>
    <row r="102" spans="2:9">
      <c r="B102" s="45" t="s">
        <v>23</v>
      </c>
      <c r="C102" s="52">
        <v>35.99</v>
      </c>
      <c r="D102" s="52">
        <v>40</v>
      </c>
      <c r="F102" t="str">
        <f>B102</f>
        <v>Team Chow A</v>
      </c>
      <c r="G102" s="34" t="s">
        <v>142</v>
      </c>
    </row>
    <row r="103" spans="2:9">
      <c r="B103" s="46" t="s">
        <v>178</v>
      </c>
      <c r="C103" s="52">
        <v>35.99</v>
      </c>
      <c r="D103" s="52">
        <v>40</v>
      </c>
    </row>
    <row r="104" spans="2:9">
      <c r="B104" s="45" t="s">
        <v>208</v>
      </c>
      <c r="C104" s="52">
        <v>74.81</v>
      </c>
      <c r="D104" s="52">
        <v>109.92000000000002</v>
      </c>
      <c r="F104" t="str">
        <f>B104</f>
        <v>AMP Legal A</v>
      </c>
      <c r="G104" s="52">
        <f>SUM(C105:D107)</f>
        <v>149.86000000000001</v>
      </c>
    </row>
    <row r="105" spans="2:9">
      <c r="B105" s="46" t="s">
        <v>63</v>
      </c>
      <c r="C105" s="52">
        <v>19.23</v>
      </c>
      <c r="D105" s="52">
        <v>19.329999999999998</v>
      </c>
      <c r="G105" s="34"/>
    </row>
    <row r="106" spans="2:9">
      <c r="B106" s="46" t="s">
        <v>207</v>
      </c>
      <c r="C106" s="52">
        <v>27.51</v>
      </c>
      <c r="D106" s="52">
        <v>27.62</v>
      </c>
    </row>
    <row r="107" spans="2:9">
      <c r="B107" s="46" t="s">
        <v>211</v>
      </c>
      <c r="C107" s="52">
        <v>28.07</v>
      </c>
      <c r="D107" s="52">
        <v>28.1</v>
      </c>
    </row>
    <row r="108" spans="2:9">
      <c r="B108" s="46" t="s">
        <v>209</v>
      </c>
      <c r="C108" s="52">
        <v>0</v>
      </c>
      <c r="D108" s="52">
        <v>34.869999999999997</v>
      </c>
    </row>
    <row r="109" spans="2:9">
      <c r="B109" s="45" t="s">
        <v>177</v>
      </c>
      <c r="C109" s="52">
        <v>97.669999999999987</v>
      </c>
      <c r="D109" s="52">
        <v>98.7</v>
      </c>
      <c r="F109" t="str">
        <f>B109</f>
        <v>Montgomery Advisory A</v>
      </c>
      <c r="G109" s="52">
        <f>SUM(C110:D112)</f>
        <v>125.28999999999999</v>
      </c>
    </row>
    <row r="110" spans="2:9">
      <c r="B110" s="46" t="s">
        <v>31</v>
      </c>
      <c r="C110" s="52">
        <v>19.829999999999998</v>
      </c>
      <c r="D110" s="52">
        <v>19.28</v>
      </c>
      <c r="I110" s="52"/>
    </row>
    <row r="111" spans="2:9">
      <c r="B111" s="46" t="s">
        <v>219</v>
      </c>
      <c r="C111" s="52">
        <v>21.43</v>
      </c>
      <c r="D111" s="52">
        <v>21.51</v>
      </c>
    </row>
    <row r="112" spans="2:9">
      <c r="B112" s="46" t="s">
        <v>214</v>
      </c>
      <c r="C112" s="52">
        <v>21.47</v>
      </c>
      <c r="D112" s="52">
        <v>21.77</v>
      </c>
    </row>
    <row r="113" spans="2:9">
      <c r="B113" s="46" t="s">
        <v>217</v>
      </c>
      <c r="C113" s="52">
        <v>34.94</v>
      </c>
      <c r="D113" s="52">
        <v>36.14</v>
      </c>
    </row>
    <row r="114" spans="2:9">
      <c r="B114" s="45" t="s">
        <v>153</v>
      </c>
      <c r="C114" s="52">
        <v>97.52</v>
      </c>
      <c r="D114" s="52">
        <v>99.03</v>
      </c>
      <c r="F114" t="str">
        <f>B114</f>
        <v>Allens A</v>
      </c>
      <c r="G114" s="40">
        <f>SUM(C115:D117)</f>
        <v>140.01999999999998</v>
      </c>
    </row>
    <row r="115" spans="2:9">
      <c r="B115" s="46" t="s">
        <v>18</v>
      </c>
      <c r="C115" s="52">
        <v>25.59</v>
      </c>
      <c r="D115" s="52">
        <v>26.29</v>
      </c>
    </row>
    <row r="116" spans="2:9">
      <c r="B116" s="46" t="s">
        <v>71</v>
      </c>
      <c r="C116" s="52">
        <v>20.27</v>
      </c>
      <c r="D116" s="52">
        <v>20.22</v>
      </c>
    </row>
    <row r="117" spans="2:9">
      <c r="B117" s="46" t="s">
        <v>156</v>
      </c>
      <c r="C117" s="52">
        <v>23.67</v>
      </c>
      <c r="D117" s="52">
        <v>23.98</v>
      </c>
    </row>
    <row r="118" spans="2:9">
      <c r="B118" s="46" t="s">
        <v>158</v>
      </c>
      <c r="C118" s="52">
        <v>27.99</v>
      </c>
      <c r="D118" s="52">
        <v>28.54</v>
      </c>
    </row>
    <row r="119" spans="2:9">
      <c r="B119" s="45" t="s">
        <v>190</v>
      </c>
      <c r="C119" s="52">
        <v>96.910000000000011</v>
      </c>
      <c r="D119" s="52">
        <v>94.62</v>
      </c>
      <c r="F119" t="str">
        <f>B119</f>
        <v>Gadens A</v>
      </c>
      <c r="G119">
        <f>GETPIVOTDATA("Sum of Red run",$B$3,"Name","Richard Bullock","Full team name","Gadens A")+GETPIVOTDATA("Sum of Blue run",$B$3,"Name","Richard Bullock","Full team name","Gadens A")+GETPIVOTDATA("Sum of Blue run",$B$3,"Name","Lucinda Steggles","Full team name","Gadens A")+GETPIVOTDATA("Sum of Red run",$B$3,"Name","Lucinda Steggles","Full team name","Gadens A")+GETPIVOTDATA("Sum of Red run",$B$3,"Name","David McIntosh","Full team name","Gadens A")+GETPIVOTDATA("Sum of Red run",$B$3,"Name","Tessa Cook","Full team name","Gadens A")</f>
        <v>138.26</v>
      </c>
      <c r="I119" s="52"/>
    </row>
    <row r="120" spans="2:9">
      <c r="B120" s="46" t="s">
        <v>81</v>
      </c>
      <c r="C120" s="52">
        <v>26.6</v>
      </c>
      <c r="D120" s="52">
        <v>25.91</v>
      </c>
    </row>
    <row r="121" spans="2:9">
      <c r="B121" s="46" t="s">
        <v>72</v>
      </c>
      <c r="C121" s="52">
        <v>22.89</v>
      </c>
      <c r="D121" s="52">
        <v>23</v>
      </c>
    </row>
    <row r="122" spans="2:9">
      <c r="B122" s="46" t="s">
        <v>13</v>
      </c>
      <c r="C122" s="52">
        <v>20.75</v>
      </c>
      <c r="D122" s="52">
        <v>19.98</v>
      </c>
    </row>
    <row r="123" spans="2:9">
      <c r="B123" s="46" t="s">
        <v>192</v>
      </c>
      <c r="C123" s="52">
        <v>26.67</v>
      </c>
      <c r="D123" s="52">
        <v>25.73</v>
      </c>
    </row>
    <row r="124" spans="2:9">
      <c r="B124" s="45" t="s">
        <v>167</v>
      </c>
      <c r="C124" s="52">
        <v>47.97</v>
      </c>
      <c r="D124" s="52">
        <v>21.51</v>
      </c>
      <c r="F124" t="str">
        <f>B124</f>
        <v>Moray and Agnew Composite A</v>
      </c>
      <c r="G124" s="34" t="s">
        <v>142</v>
      </c>
      <c r="I124" s="52"/>
    </row>
    <row r="125" spans="2:9">
      <c r="B125" s="46" t="s">
        <v>60</v>
      </c>
      <c r="C125" s="52">
        <v>20.440000000000001</v>
      </c>
      <c r="D125" s="52">
        <v>21.51</v>
      </c>
    </row>
    <row r="126" spans="2:9">
      <c r="B126" s="46" t="s">
        <v>166</v>
      </c>
      <c r="C126" s="52">
        <v>27.53</v>
      </c>
      <c r="D126" s="52">
        <v>0</v>
      </c>
    </row>
    <row r="127" spans="2:9">
      <c r="B127" s="45" t="s">
        <v>171</v>
      </c>
      <c r="C127" s="52">
        <v>105.68</v>
      </c>
      <c r="D127" s="52">
        <v>102.58000000000001</v>
      </c>
      <c r="F127" t="str">
        <f>B127</f>
        <v>Team WOW A</v>
      </c>
      <c r="G127" s="52">
        <f>SUM(C128:D130)</f>
        <v>142.28000000000003</v>
      </c>
    </row>
    <row r="128" spans="2:9">
      <c r="B128" s="46" t="s">
        <v>19</v>
      </c>
      <c r="C128" s="52">
        <v>27.22</v>
      </c>
      <c r="D128" s="52">
        <v>26.64</v>
      </c>
    </row>
    <row r="129" spans="2:9">
      <c r="B129" s="46" t="s">
        <v>170</v>
      </c>
      <c r="C129" s="52">
        <v>20.7</v>
      </c>
      <c r="D129" s="52">
        <v>21.26</v>
      </c>
      <c r="G129" s="34"/>
    </row>
    <row r="130" spans="2:9">
      <c r="B130" s="46" t="s">
        <v>174</v>
      </c>
      <c r="C130" s="52">
        <v>23.35</v>
      </c>
      <c r="D130" s="52">
        <v>23.11</v>
      </c>
    </row>
    <row r="131" spans="2:9">
      <c r="B131" s="46" t="s">
        <v>172</v>
      </c>
      <c r="C131" s="52">
        <v>34.409999999999997</v>
      </c>
      <c r="D131" s="52">
        <v>31.57</v>
      </c>
      <c r="I131" s="52"/>
    </row>
    <row r="132" spans="2:9">
      <c r="B132" s="45" t="s">
        <v>154</v>
      </c>
      <c r="C132" s="52">
        <v>74.42</v>
      </c>
      <c r="D132" s="52">
        <v>70.38000000000001</v>
      </c>
      <c r="F132" t="str">
        <f>B132</f>
        <v>HDY A</v>
      </c>
      <c r="G132" s="52">
        <f>SUM(C133:D135)</f>
        <v>144.80000000000001</v>
      </c>
    </row>
    <row r="133" spans="2:9">
      <c r="B133" s="46" t="s">
        <v>12</v>
      </c>
      <c r="C133" s="52">
        <v>25.75</v>
      </c>
      <c r="D133" s="52">
        <v>24.86</v>
      </c>
    </row>
    <row r="134" spans="2:9">
      <c r="B134" s="46" t="s">
        <v>38</v>
      </c>
      <c r="C134" s="52">
        <v>26.58</v>
      </c>
      <c r="D134" s="52">
        <v>24.01</v>
      </c>
    </row>
    <row r="135" spans="2:9">
      <c r="B135" s="46" t="s">
        <v>155</v>
      </c>
      <c r="C135" s="52">
        <v>22.09</v>
      </c>
      <c r="D135" s="52">
        <v>21.51</v>
      </c>
    </row>
    <row r="136" spans="2:9">
      <c r="B136" s="46" t="s">
        <v>157</v>
      </c>
      <c r="C136" s="52">
        <v>0</v>
      </c>
      <c r="D136" s="52">
        <v>0</v>
      </c>
      <c r="G136" s="34"/>
    </row>
    <row r="137" spans="2:9">
      <c r="B137" s="45" t="s">
        <v>185</v>
      </c>
      <c r="C137" s="52">
        <v>98.44</v>
      </c>
      <c r="D137" s="52">
        <v>98.17</v>
      </c>
      <c r="F137" t="str">
        <f>B137</f>
        <v>KWM A</v>
      </c>
      <c r="G137">
        <f>GETPIVOTDATA("Sum of Blue run",$B$3,"Name","Angus Morris","Full team name","KWM A")+GETPIVOTDATA("Sum of Red run",$B$3,"Name","Angus Morris","Full team name","KWM A")+GETPIVOTDATA("Sum of Red run",$B$3,"Name","Matthew Hundt","Full team name","KWM A")+GETPIVOTDATA("Sum of Blue run",$B$3,"Name","Matthew Hundt","Full team name","KWM A")+GETPIVOTDATA("Sum of Blue run",$B$3,"Name","Zoe Fitzpatrick","Full team name","KWM A")+GETPIVOTDATA("Sum of Blue run",$B$3,"Name","Sam Monk","Full team name","KWM A")</f>
        <v>143.07999999999998</v>
      </c>
    </row>
    <row r="138" spans="2:9">
      <c r="B138" s="46" t="s">
        <v>57</v>
      </c>
      <c r="C138" s="52">
        <v>23.91</v>
      </c>
      <c r="D138" s="52">
        <v>22.44</v>
      </c>
    </row>
    <row r="139" spans="2:9">
      <c r="B139" s="46" t="s">
        <v>78</v>
      </c>
      <c r="C139" s="52">
        <v>22.25</v>
      </c>
      <c r="D139" s="52">
        <v>22.2</v>
      </c>
    </row>
    <row r="140" spans="2:9">
      <c r="B140" s="46" t="s">
        <v>184</v>
      </c>
      <c r="C140" s="52">
        <v>25.91</v>
      </c>
      <c r="D140" s="52">
        <v>26.52</v>
      </c>
    </row>
    <row r="141" spans="2:9">
      <c r="B141" s="46" t="s">
        <v>189</v>
      </c>
      <c r="C141" s="52">
        <v>26.37</v>
      </c>
      <c r="D141" s="52">
        <v>27.01</v>
      </c>
      <c r="I141" s="52"/>
    </row>
    <row r="142" spans="2:9">
      <c r="B142" s="45" t="s">
        <v>292</v>
      </c>
      <c r="C142" s="52">
        <v>111.58</v>
      </c>
      <c r="D142" s="52">
        <v>109.82000000000001</v>
      </c>
      <c r="F142" t="str">
        <f>B142</f>
        <v>Moray and Agnew B</v>
      </c>
      <c r="G142">
        <f>GETPIVOTDATA("Sum of Blue run",$B$3,"Name","Jack Davies ","Full team name","Moray and Agnew B")+GETPIVOTDATA("Sum of Red run",$B$3,"Name","Jack Davies ","Full team name","Moray and Agnew B")+GETPIVOTDATA("Sum of Blue run",$B$3,"Name","Peter McCarthy","Full team name","Moray and Agnew B")+GETPIVOTDATA("Sum of Red run",$B$3,"Name","Peter McCarthy","Full team name","Moray and Agnew B")+GETPIVOTDATA("Sum of Red run",$B$3,"Name","Luke Vincent","Full team name","Moray and Agnew B")+GETPIVOTDATA("Sum of Blue run",$B$3,"Name","Luke Vincent","Full team name","Moray and Agnew B")</f>
        <v>161.07999999999998</v>
      </c>
    </row>
    <row r="143" spans="2:9">
      <c r="B143" s="46" t="s">
        <v>103</v>
      </c>
      <c r="C143" s="52">
        <v>29.5</v>
      </c>
      <c r="D143" s="52">
        <v>29.17</v>
      </c>
    </row>
    <row r="144" spans="2:9">
      <c r="B144" s="46" t="s">
        <v>21</v>
      </c>
      <c r="C144" s="52">
        <v>28.47</v>
      </c>
      <c r="D144" s="52">
        <v>28.68</v>
      </c>
    </row>
    <row r="145" spans="2:7">
      <c r="B145" s="46" t="s">
        <v>294</v>
      </c>
      <c r="C145" s="52">
        <v>22.91</v>
      </c>
      <c r="D145" s="52">
        <v>22.35</v>
      </c>
    </row>
    <row r="146" spans="2:7">
      <c r="B146" s="46" t="s">
        <v>296</v>
      </c>
      <c r="C146" s="52">
        <v>30.7</v>
      </c>
      <c r="D146" s="52">
        <v>29.62</v>
      </c>
      <c r="G146" s="34"/>
    </row>
    <row r="147" spans="2:7">
      <c r="B147" s="45" t="s">
        <v>196</v>
      </c>
      <c r="C147" s="52">
        <v>106.8</v>
      </c>
      <c r="D147" s="52">
        <v>103.42999999999999</v>
      </c>
      <c r="F147" t="str">
        <f>B147</f>
        <v>Sparke Helmore Lawyers A</v>
      </c>
      <c r="G147" s="52">
        <f>SUM(C148:D150)</f>
        <v>151.26</v>
      </c>
    </row>
    <row r="148" spans="2:7">
      <c r="B148" s="46" t="s">
        <v>198</v>
      </c>
      <c r="C148" s="52">
        <v>23.16</v>
      </c>
      <c r="D148" s="52">
        <v>22.87</v>
      </c>
      <c r="G148" s="34"/>
    </row>
    <row r="149" spans="2:7">
      <c r="B149" s="46" t="s">
        <v>226</v>
      </c>
      <c r="C149" s="52">
        <v>25.72</v>
      </c>
      <c r="D149" s="52">
        <v>24.07</v>
      </c>
    </row>
    <row r="150" spans="2:7">
      <c r="B150" s="46" t="s">
        <v>195</v>
      </c>
      <c r="C150" s="52">
        <v>28.33</v>
      </c>
      <c r="D150" s="52">
        <v>27.11</v>
      </c>
    </row>
    <row r="151" spans="2:7">
      <c r="B151" s="46" t="s">
        <v>258</v>
      </c>
      <c r="C151" s="52">
        <v>29.59</v>
      </c>
      <c r="D151" s="52">
        <v>29.38</v>
      </c>
    </row>
    <row r="152" spans="2:7">
      <c r="B152" s="45" t="s">
        <v>183</v>
      </c>
      <c r="C152" s="52">
        <v>87.97999999999999</v>
      </c>
      <c r="D152" s="52">
        <v>83.14</v>
      </c>
      <c r="F152" t="str">
        <f>B152</f>
        <v>Minter Ellison A</v>
      </c>
      <c r="G152" s="52">
        <f>SUM(C153:D155)</f>
        <v>171.12</v>
      </c>
    </row>
    <row r="153" spans="2:7">
      <c r="B153" s="46" t="s">
        <v>182</v>
      </c>
      <c r="C153" s="52">
        <v>23.22</v>
      </c>
      <c r="D153" s="52">
        <v>23.68</v>
      </c>
      <c r="G153" s="34"/>
    </row>
    <row r="154" spans="2:7">
      <c r="B154" s="46" t="s">
        <v>188</v>
      </c>
      <c r="C154" s="52">
        <v>30.65</v>
      </c>
      <c r="D154" s="52">
        <v>30.71</v>
      </c>
    </row>
    <row r="155" spans="2:7">
      <c r="B155" s="46" t="s">
        <v>187</v>
      </c>
      <c r="C155" s="52">
        <v>34.11</v>
      </c>
      <c r="D155" s="52">
        <v>28.75</v>
      </c>
    </row>
    <row r="156" spans="2:7">
      <c r="B156" s="46" t="s">
        <v>186</v>
      </c>
      <c r="C156" s="52">
        <v>0</v>
      </c>
      <c r="D156" s="52">
        <v>0</v>
      </c>
    </row>
    <row r="157" spans="2:7">
      <c r="B157" s="45" t="s">
        <v>307</v>
      </c>
      <c r="C157" s="52">
        <v>78.14</v>
      </c>
      <c r="D157" s="52">
        <v>52.28</v>
      </c>
      <c r="F157" t="str">
        <f>B157</f>
        <v>HDY B</v>
      </c>
      <c r="G157" s="34" t="s">
        <v>142</v>
      </c>
    </row>
    <row r="158" spans="2:7">
      <c r="B158" s="46" t="s">
        <v>94</v>
      </c>
      <c r="C158" s="52">
        <v>28.24</v>
      </c>
      <c r="D158" s="52">
        <v>0</v>
      </c>
    </row>
    <row r="159" spans="2:7">
      <c r="B159" s="46" t="s">
        <v>27</v>
      </c>
      <c r="C159" s="52">
        <v>26.57</v>
      </c>
      <c r="D159" s="52">
        <v>28.43</v>
      </c>
    </row>
    <row r="160" spans="2:7">
      <c r="B160" s="46" t="s">
        <v>26</v>
      </c>
      <c r="C160" s="52">
        <v>23.33</v>
      </c>
      <c r="D160" s="52">
        <v>23.85</v>
      </c>
    </row>
    <row r="161" spans="2:9">
      <c r="B161" s="46" t="s">
        <v>25</v>
      </c>
      <c r="C161" s="52">
        <v>0</v>
      </c>
      <c r="D161" s="52">
        <v>0</v>
      </c>
    </row>
    <row r="162" spans="2:9">
      <c r="B162" s="45" t="s">
        <v>160</v>
      </c>
      <c r="C162" s="52">
        <v>96.84</v>
      </c>
      <c r="D162" s="52">
        <v>100.99</v>
      </c>
      <c r="F162" t="str">
        <f>B162</f>
        <v>Moray and Agnew A</v>
      </c>
      <c r="G162">
        <f>GETPIVOTDATA("Sum of Blue run",$B$3,"Name","Christopher Dennett","Full team name","Moray and Agnew A")+GETPIVOTDATA("Sum of Red run",$B$3,"Name","Christopher Dennett","Full team name","Moray and Agnew A")+GETPIVOTDATA("Sum of Blue run",$B$3,"Name","Geoffrey Connellan","Full team name","Moray and Agnew A")+GETPIVOTDATA("Sum of Red run",$B$3,"Name","Geoffrey Connellan","Full team name","Moray and Agnew A")+GETPIVOTDATA("Sum of Blue run",$B$3,"Name","Bronti Ness","Full team name","Moray and Agnew A")+GETPIVOTDATA("Sum of Blue run",$B$3,"Name","Morgan Campbell","Full team name","Moray and Agnew A")</f>
        <v>145.71</v>
      </c>
    </row>
    <row r="163" spans="2:9">
      <c r="B163" s="46" t="s">
        <v>70</v>
      </c>
      <c r="C163" s="52">
        <v>23.54</v>
      </c>
      <c r="D163" s="52">
        <v>24.75</v>
      </c>
      <c r="I163" s="52"/>
    </row>
    <row r="164" spans="2:9">
      <c r="B164" s="46" t="s">
        <v>20</v>
      </c>
      <c r="C164" s="52">
        <v>25.43</v>
      </c>
      <c r="D164" s="52">
        <v>26.18</v>
      </c>
    </row>
    <row r="165" spans="2:9">
      <c r="B165" s="46" t="s">
        <v>162</v>
      </c>
      <c r="C165" s="52">
        <v>23.36</v>
      </c>
      <c r="D165" s="52">
        <v>24.12</v>
      </c>
    </row>
    <row r="166" spans="2:9">
      <c r="B166" s="46" t="s">
        <v>159</v>
      </c>
      <c r="C166" s="52">
        <v>24.51</v>
      </c>
      <c r="D166" s="52">
        <v>25.94</v>
      </c>
    </row>
    <row r="167" spans="2:9">
      <c r="B167" s="45" t="s">
        <v>242</v>
      </c>
      <c r="C167" s="52">
        <v>114.44</v>
      </c>
      <c r="D167" s="52">
        <v>113.76</v>
      </c>
      <c r="F167" t="str">
        <f>B167</f>
        <v>KWM B</v>
      </c>
      <c r="G167" s="52">
        <f>SUM(C168:D170)</f>
        <v>160.49</v>
      </c>
    </row>
    <row r="168" spans="2:9">
      <c r="B168" s="46" t="s">
        <v>241</v>
      </c>
      <c r="C168" s="52">
        <v>23.55</v>
      </c>
      <c r="D168" s="52">
        <v>24.3</v>
      </c>
      <c r="I168" s="52"/>
    </row>
    <row r="169" spans="2:9">
      <c r="B169" s="46" t="s">
        <v>248</v>
      </c>
      <c r="C169" s="52">
        <v>25.95</v>
      </c>
      <c r="D169" s="52">
        <v>27.32</v>
      </c>
    </row>
    <row r="170" spans="2:9">
      <c r="B170" s="46" t="s">
        <v>269</v>
      </c>
      <c r="C170" s="52">
        <v>30.51</v>
      </c>
      <c r="D170" s="52">
        <v>28.86</v>
      </c>
    </row>
    <row r="171" spans="2:9">
      <c r="B171" s="46" t="s">
        <v>246</v>
      </c>
      <c r="C171" s="52">
        <v>34.43</v>
      </c>
      <c r="D171" s="52">
        <v>33.28</v>
      </c>
    </row>
    <row r="172" spans="2:9">
      <c r="B172" s="45" t="s">
        <v>291</v>
      </c>
      <c r="C172" s="52">
        <v>113.9</v>
      </c>
      <c r="D172" s="52">
        <v>115.89</v>
      </c>
      <c r="F172" t="str">
        <f>B172</f>
        <v>Allens B</v>
      </c>
      <c r="G172" s="52">
        <f>SUM(C173:D175)</f>
        <v>158.68</v>
      </c>
    </row>
    <row r="173" spans="2:9">
      <c r="B173" s="46" t="s">
        <v>74</v>
      </c>
      <c r="C173" s="52">
        <v>29.57</v>
      </c>
      <c r="D173" s="52">
        <v>28.98</v>
      </c>
      <c r="I173" s="52"/>
    </row>
    <row r="174" spans="2:9">
      <c r="B174" s="46" t="s">
        <v>290</v>
      </c>
      <c r="C174" s="52">
        <v>24.5</v>
      </c>
      <c r="D174" s="52">
        <v>24.5</v>
      </c>
    </row>
    <row r="175" spans="2:9">
      <c r="B175" s="46" t="s">
        <v>295</v>
      </c>
      <c r="C175" s="52">
        <v>25.19</v>
      </c>
      <c r="D175" s="52">
        <v>25.94</v>
      </c>
    </row>
    <row r="176" spans="2:9">
      <c r="B176" s="46" t="s">
        <v>293</v>
      </c>
      <c r="C176" s="52">
        <v>34.64</v>
      </c>
      <c r="D176" s="52">
        <v>36.47</v>
      </c>
    </row>
    <row r="177" spans="2:9">
      <c r="B177" s="45" t="s">
        <v>203</v>
      </c>
      <c r="C177" s="52">
        <v>24.8</v>
      </c>
      <c r="D177" s="52">
        <v>106.66999999999999</v>
      </c>
      <c r="F177" t="str">
        <f>B177</f>
        <v>Whittens &amp; McKeough A</v>
      </c>
      <c r="G177" s="34" t="s">
        <v>142</v>
      </c>
    </row>
    <row r="178" spans="2:9">
      <c r="B178" s="46" t="s">
        <v>204</v>
      </c>
      <c r="C178" s="52">
        <v>24.8</v>
      </c>
      <c r="D178" s="52">
        <v>25.99</v>
      </c>
      <c r="I178" s="52"/>
    </row>
    <row r="179" spans="2:9">
      <c r="B179" s="46" t="s">
        <v>202</v>
      </c>
      <c r="C179" s="52">
        <v>0</v>
      </c>
      <c r="D179" s="52">
        <v>31.22</v>
      </c>
    </row>
    <row r="180" spans="2:9">
      <c r="B180" s="46" t="s">
        <v>205</v>
      </c>
      <c r="C180" s="52">
        <v>0</v>
      </c>
      <c r="D180" s="52">
        <v>0</v>
      </c>
    </row>
    <row r="181" spans="2:9">
      <c r="B181" s="46" t="s">
        <v>206</v>
      </c>
      <c r="C181" s="52">
        <v>0</v>
      </c>
      <c r="D181" s="52">
        <v>49.46</v>
      </c>
    </row>
    <row r="182" spans="2:9">
      <c r="B182" s="45" t="s">
        <v>197</v>
      </c>
      <c r="C182" s="52">
        <v>99.85</v>
      </c>
      <c r="D182" s="52">
        <v>56.06</v>
      </c>
      <c r="F182" t="str">
        <f>B182</f>
        <v>Mills Oakley A</v>
      </c>
      <c r="G182" s="34" t="s">
        <v>142</v>
      </c>
    </row>
    <row r="183" spans="2:9">
      <c r="B183" s="46" t="s">
        <v>10</v>
      </c>
      <c r="C183" s="52">
        <v>44.32</v>
      </c>
      <c r="D183" s="52">
        <v>0</v>
      </c>
      <c r="G183" s="34"/>
    </row>
    <row r="184" spans="2:9">
      <c r="B184" s="46" t="s">
        <v>56</v>
      </c>
      <c r="C184" s="52">
        <v>0</v>
      </c>
      <c r="D184" s="52">
        <v>0</v>
      </c>
    </row>
    <row r="185" spans="2:9">
      <c r="B185" s="46" t="s">
        <v>199</v>
      </c>
      <c r="C185" s="52">
        <v>26</v>
      </c>
      <c r="D185" s="52">
        <v>25.63</v>
      </c>
    </row>
    <row r="186" spans="2:9">
      <c r="B186" s="46" t="s">
        <v>336</v>
      </c>
      <c r="C186" s="52">
        <v>29.53</v>
      </c>
      <c r="D186" s="52">
        <v>30.43</v>
      </c>
      <c r="G186" s="34"/>
    </row>
    <row r="187" spans="2:9">
      <c r="B187" s="45" t="s">
        <v>213</v>
      </c>
      <c r="C187" s="52">
        <v>26.36</v>
      </c>
      <c r="D187" s="52">
        <v>25.54</v>
      </c>
      <c r="F187" t="str">
        <f>B187</f>
        <v>Ashurst Brisbane A</v>
      </c>
      <c r="G187" s="34" t="s">
        <v>142</v>
      </c>
    </row>
    <row r="188" spans="2:9">
      <c r="B188" s="46" t="s">
        <v>89</v>
      </c>
      <c r="C188" s="52">
        <v>26.36</v>
      </c>
      <c r="D188" s="52">
        <v>25.54</v>
      </c>
    </row>
    <row r="189" spans="2:9">
      <c r="B189" s="45" t="s">
        <v>277</v>
      </c>
      <c r="C189" s="52">
        <v>129.19</v>
      </c>
      <c r="D189" s="52">
        <v>130.6</v>
      </c>
      <c r="F189" t="str">
        <f>B189</f>
        <v>Mills Oakley B</v>
      </c>
      <c r="G189" s="52">
        <f>SUM(C190:D192)</f>
        <v>183.8</v>
      </c>
    </row>
    <row r="190" spans="2:9">
      <c r="B190" s="46" t="s">
        <v>34</v>
      </c>
      <c r="C190" s="52">
        <v>32.32</v>
      </c>
      <c r="D190" s="52">
        <v>35.28</v>
      </c>
      <c r="I190" s="52"/>
    </row>
    <row r="191" spans="2:9">
      <c r="B191" s="46" t="s">
        <v>309</v>
      </c>
      <c r="C191" s="52">
        <v>27.98</v>
      </c>
      <c r="D191" s="52">
        <v>25.35</v>
      </c>
    </row>
    <row r="192" spans="2:9">
      <c r="B192" s="46" t="s">
        <v>313</v>
      </c>
      <c r="C192" s="52">
        <v>31.62</v>
      </c>
      <c r="D192" s="52">
        <v>31.25</v>
      </c>
    </row>
    <row r="193" spans="2:9">
      <c r="B193" s="46" t="s">
        <v>276</v>
      </c>
      <c r="C193" s="52">
        <v>37.270000000000003</v>
      </c>
      <c r="D193" s="52">
        <v>38.72</v>
      </c>
    </row>
    <row r="194" spans="2:9">
      <c r="B194" s="45" t="s">
        <v>283</v>
      </c>
      <c r="C194" s="52">
        <v>117.07</v>
      </c>
      <c r="D194" s="52">
        <v>119.02000000000001</v>
      </c>
      <c r="F194" t="str">
        <f>B194</f>
        <v>Gadens B</v>
      </c>
      <c r="G194">
        <f>GETPIVOTDATA("Sum of Blue run",$B$3,"Name","Lachlan Williams","Full team name","Gadens B")+GETPIVOTDATA("Sum of Red run",$B$3,"Name","Lachlan Williams","Full team name","Gadens B")+GETPIVOTDATA("Sum of Blue run",$B$3,"Name","Lilly Story","Full team name","Gadens B")+GETPIVOTDATA("Sum of Red run",$B$3,"Name","Lilly Story","Full team name","Gadens B")+GETPIVOTDATA("Sum of Blue run",$B$3,"Name","Katherine O'Regan","Full team name","Gadens B")+GETPIVOTDATA("Sum of Red run",$B$3,"Name","Katherine O'Regan","Full team name","Gadens B")</f>
        <v>169.25</v>
      </c>
    </row>
    <row r="195" spans="2:9">
      <c r="B195" s="46" t="s">
        <v>32</v>
      </c>
      <c r="C195" s="52">
        <v>30.03</v>
      </c>
      <c r="D195" s="52">
        <v>30.57</v>
      </c>
      <c r="I195" s="52"/>
    </row>
    <row r="196" spans="2:9">
      <c r="B196" s="46" t="s">
        <v>55</v>
      </c>
      <c r="C196" s="52">
        <v>32.729999999999997</v>
      </c>
      <c r="D196" s="52">
        <v>34.11</v>
      </c>
    </row>
    <row r="197" spans="2:9">
      <c r="B197" s="46" t="s">
        <v>288</v>
      </c>
      <c r="C197" s="52">
        <v>26.32</v>
      </c>
      <c r="D197" s="52">
        <v>27.11</v>
      </c>
    </row>
    <row r="198" spans="2:9">
      <c r="B198" s="46" t="s">
        <v>285</v>
      </c>
      <c r="C198" s="52">
        <v>27.99</v>
      </c>
      <c r="D198" s="52">
        <v>27.23</v>
      </c>
    </row>
    <row r="199" spans="2:9">
      <c r="B199" s="45" t="s">
        <v>165</v>
      </c>
      <c r="C199" s="52">
        <v>92.31</v>
      </c>
      <c r="D199" s="52">
        <v>93.06</v>
      </c>
      <c r="F199" t="str">
        <f>B199</f>
        <v>The Mooseman A</v>
      </c>
      <c r="G199" s="34" t="s">
        <v>142</v>
      </c>
    </row>
    <row r="200" spans="2:9">
      <c r="B200" s="46" t="s">
        <v>14</v>
      </c>
      <c r="C200" s="52">
        <v>27.37</v>
      </c>
      <c r="D200" s="52">
        <v>26.07</v>
      </c>
      <c r="I200" s="52"/>
    </row>
    <row r="201" spans="2:9">
      <c r="B201" s="46" t="s">
        <v>168</v>
      </c>
      <c r="C201" s="52">
        <v>64.94</v>
      </c>
      <c r="D201" s="52">
        <v>66.989999999999995</v>
      </c>
    </row>
    <row r="202" spans="2:9">
      <c r="B202" s="46" t="s">
        <v>169</v>
      </c>
      <c r="C202" s="52">
        <v>0</v>
      </c>
      <c r="D202" s="52">
        <v>0</v>
      </c>
    </row>
    <row r="203" spans="2:9">
      <c r="B203" s="45" t="s">
        <v>216</v>
      </c>
      <c r="C203" s="52">
        <v>57.75</v>
      </c>
      <c r="D203" s="52">
        <v>55.82</v>
      </c>
      <c r="F203" t="str">
        <f>B203</f>
        <v>Beckley Marshall Legal/GFWC A</v>
      </c>
      <c r="G203" s="34" t="s">
        <v>142</v>
      </c>
    </row>
    <row r="204" spans="2:9">
      <c r="B204" s="46" t="s">
        <v>218</v>
      </c>
      <c r="C204" s="52">
        <v>27.06</v>
      </c>
      <c r="D204" s="52">
        <v>26.51</v>
      </c>
    </row>
    <row r="205" spans="2:9">
      <c r="B205" s="46" t="s">
        <v>215</v>
      </c>
      <c r="C205" s="52">
        <v>30.69</v>
      </c>
      <c r="D205" s="52">
        <v>29.31</v>
      </c>
      <c r="I205" s="52"/>
    </row>
    <row r="206" spans="2:9">
      <c r="B206" s="45" t="s">
        <v>298</v>
      </c>
      <c r="C206" s="52">
        <v>83.44</v>
      </c>
      <c r="D206" s="52">
        <v>88.13</v>
      </c>
      <c r="F206" t="str">
        <f>B206</f>
        <v>Sparke Helmore Lawyers B</v>
      </c>
      <c r="G206" s="52">
        <f>SUM(C207:D209)</f>
        <v>171.57</v>
      </c>
    </row>
    <row r="207" spans="2:9">
      <c r="B207" s="46" t="s">
        <v>297</v>
      </c>
      <c r="C207" s="52">
        <v>26.6</v>
      </c>
      <c r="D207" s="52">
        <v>28.26</v>
      </c>
    </row>
    <row r="208" spans="2:9">
      <c r="B208" s="46" t="s">
        <v>302</v>
      </c>
      <c r="C208" s="52">
        <v>27.33</v>
      </c>
      <c r="D208" s="52">
        <v>28.62</v>
      </c>
    </row>
    <row r="209" spans="2:9">
      <c r="B209" s="46" t="s">
        <v>300</v>
      </c>
      <c r="C209" s="52">
        <v>29.51</v>
      </c>
      <c r="D209" s="52">
        <v>31.25</v>
      </c>
    </row>
    <row r="210" spans="2:9">
      <c r="B210" s="46" t="s">
        <v>304</v>
      </c>
      <c r="C210" s="52">
        <v>0</v>
      </c>
      <c r="D210" s="52">
        <v>0</v>
      </c>
      <c r="G210" s="34"/>
    </row>
    <row r="211" spans="2:9">
      <c r="B211" s="45" t="s">
        <v>176</v>
      </c>
      <c r="C211" s="52">
        <v>56.75</v>
      </c>
      <c r="D211" s="52">
        <v>56.82</v>
      </c>
      <c r="F211" t="str">
        <f>B211</f>
        <v>Sixth Floor Selborne Wentworth Chambers A</v>
      </c>
      <c r="G211" s="34" t="s">
        <v>142</v>
      </c>
    </row>
    <row r="212" spans="2:9">
      <c r="B212" s="46" t="s">
        <v>58</v>
      </c>
      <c r="C212" s="52">
        <v>0</v>
      </c>
      <c r="D212" s="52">
        <v>0</v>
      </c>
    </row>
    <row r="213" spans="2:9">
      <c r="B213" s="46" t="s">
        <v>59</v>
      </c>
      <c r="C213" s="52">
        <v>26.61</v>
      </c>
      <c r="D213" s="52">
        <v>28.27</v>
      </c>
    </row>
    <row r="214" spans="2:9">
      <c r="B214" s="46" t="s">
        <v>179</v>
      </c>
      <c r="C214" s="52">
        <v>30.14</v>
      </c>
      <c r="D214" s="52">
        <v>28.55</v>
      </c>
      <c r="G214" s="34"/>
    </row>
    <row r="215" spans="2:9">
      <c r="B215" s="45" t="s">
        <v>229</v>
      </c>
      <c r="C215" s="52">
        <v>29.03</v>
      </c>
      <c r="D215" s="52">
        <v>30.4</v>
      </c>
      <c r="F215" t="str">
        <f>B215</f>
        <v>Level 8 Windeyer Chambers A</v>
      </c>
      <c r="G215" s="34" t="s">
        <v>142</v>
      </c>
    </row>
    <row r="216" spans="2:9">
      <c r="B216" s="46" t="s">
        <v>228</v>
      </c>
      <c r="C216" s="52">
        <v>29.03</v>
      </c>
      <c r="D216" s="52">
        <v>30.4</v>
      </c>
    </row>
    <row r="217" spans="2:9">
      <c r="B217" s="45" t="s">
        <v>306</v>
      </c>
      <c r="C217" s="52">
        <v>108.83999999999999</v>
      </c>
      <c r="D217" s="52">
        <v>100.89999999999999</v>
      </c>
      <c r="F217" t="str">
        <f>B217</f>
        <v>Moray and Agnew D</v>
      </c>
      <c r="G217" s="52">
        <f>SUM(C218:D220)</f>
        <v>209.73999999999998</v>
      </c>
    </row>
    <row r="218" spans="2:9">
      <c r="B218" s="46" t="s">
        <v>105</v>
      </c>
      <c r="C218" s="52">
        <v>38.32</v>
      </c>
      <c r="D218" s="52">
        <v>39.26</v>
      </c>
      <c r="G218" s="34"/>
    </row>
    <row r="219" spans="2:9">
      <c r="B219" s="46" t="s">
        <v>88</v>
      </c>
      <c r="C219" s="52">
        <v>33.409999999999997</v>
      </c>
      <c r="D219" s="52">
        <v>30.37</v>
      </c>
    </row>
    <row r="220" spans="2:9">
      <c r="B220" s="46" t="s">
        <v>305</v>
      </c>
      <c r="C220" s="52">
        <v>37.11</v>
      </c>
      <c r="D220" s="52">
        <v>31.27</v>
      </c>
    </row>
    <row r="221" spans="2:9">
      <c r="B221" s="46" t="s">
        <v>308</v>
      </c>
      <c r="C221" s="52">
        <v>0</v>
      </c>
      <c r="D221" s="52">
        <v>0</v>
      </c>
    </row>
    <row r="222" spans="2:9">
      <c r="B222" s="45" t="s">
        <v>256</v>
      </c>
      <c r="C222" s="52">
        <v>33.32</v>
      </c>
      <c r="D222" s="52">
        <v>30.47</v>
      </c>
      <c r="F222" t="str">
        <f>B222</f>
        <v>Allens C</v>
      </c>
      <c r="G222" s="34" t="s">
        <v>142</v>
      </c>
      <c r="I222" s="52"/>
    </row>
    <row r="223" spans="2:9">
      <c r="B223" s="46" t="s">
        <v>106</v>
      </c>
      <c r="C223" s="52">
        <v>0</v>
      </c>
      <c r="D223" s="52">
        <v>0</v>
      </c>
    </row>
    <row r="224" spans="2:9">
      <c r="B224" s="46" t="s">
        <v>97</v>
      </c>
      <c r="C224" s="52">
        <v>0</v>
      </c>
      <c r="D224" s="52">
        <v>0</v>
      </c>
    </row>
    <row r="225" spans="2:9">
      <c r="B225" s="46" t="s">
        <v>255</v>
      </c>
      <c r="C225" s="52">
        <v>33.32</v>
      </c>
      <c r="D225" s="52">
        <v>30.47</v>
      </c>
    </row>
    <row r="226" spans="2:9">
      <c r="B226" s="46" t="s">
        <v>260</v>
      </c>
      <c r="C226" s="52">
        <v>0</v>
      </c>
      <c r="D226" s="52">
        <v>0</v>
      </c>
    </row>
    <row r="227" spans="2:9">
      <c r="B227" s="45" t="s">
        <v>201</v>
      </c>
      <c r="C227" s="52">
        <v>32.729999999999997</v>
      </c>
      <c r="D227" s="52">
        <v>104.66</v>
      </c>
      <c r="F227" t="str">
        <f>B227</f>
        <v>Sparke Helmore Composite A</v>
      </c>
      <c r="G227" s="34" t="s">
        <v>142</v>
      </c>
    </row>
    <row r="228" spans="2:9">
      <c r="B228" s="46" t="s">
        <v>200</v>
      </c>
      <c r="C228" s="52">
        <v>32.729999999999997</v>
      </c>
      <c r="D228" s="52">
        <v>32.15</v>
      </c>
    </row>
    <row r="229" spans="2:9">
      <c r="B229" s="46" t="s">
        <v>257</v>
      </c>
      <c r="C229" s="52">
        <v>0</v>
      </c>
      <c r="D229" s="52">
        <v>72.510000000000005</v>
      </c>
    </row>
    <row r="230" spans="2:9">
      <c r="B230" s="45" t="s">
        <v>254</v>
      </c>
      <c r="C230" s="52">
        <v>32.840000000000003</v>
      </c>
      <c r="D230" s="52">
        <v>61.26</v>
      </c>
      <c r="F230" t="str">
        <f>B230</f>
        <v>Sparke Helmore Lawyers C</v>
      </c>
      <c r="G230" s="34" t="s">
        <v>142</v>
      </c>
    </row>
    <row r="231" spans="2:9">
      <c r="B231" s="46" t="s">
        <v>259</v>
      </c>
      <c r="C231" s="52">
        <v>32.840000000000003</v>
      </c>
      <c r="D231" s="52">
        <v>32.18</v>
      </c>
      <c r="I231" s="52"/>
    </row>
    <row r="232" spans="2:9">
      <c r="B232" s="46" t="s">
        <v>253</v>
      </c>
      <c r="C232" s="52">
        <v>0</v>
      </c>
      <c r="D232" s="52">
        <v>29.08</v>
      </c>
    </row>
    <row r="233" spans="2:9">
      <c r="B233" s="46" t="s">
        <v>331</v>
      </c>
      <c r="C233" s="52">
        <v>0</v>
      </c>
      <c r="D233" s="52">
        <v>0</v>
      </c>
    </row>
    <row r="234" spans="2:9">
      <c r="B234" s="45" t="s">
        <v>329</v>
      </c>
      <c r="C234" s="52">
        <v>99.050000000000011</v>
      </c>
      <c r="D234" s="52">
        <v>113.28999999999999</v>
      </c>
      <c r="F234" t="str">
        <f>B234</f>
        <v>Sparke Helmore Lawyers D</v>
      </c>
      <c r="G234" s="52">
        <f>SUM(C235:D237)</f>
        <v>212.34000000000003</v>
      </c>
    </row>
    <row r="235" spans="2:9">
      <c r="B235" s="46" t="s">
        <v>328</v>
      </c>
      <c r="C235" s="52">
        <v>31.53</v>
      </c>
      <c r="D235" s="52">
        <v>33.68</v>
      </c>
      <c r="I235" s="52"/>
    </row>
    <row r="236" spans="2:9">
      <c r="B236" s="46" t="s">
        <v>333</v>
      </c>
      <c r="C236" s="52">
        <v>33.119999999999997</v>
      </c>
      <c r="D236" s="52">
        <v>37.68</v>
      </c>
    </row>
    <row r="237" spans="2:9">
      <c r="B237" s="46" t="s">
        <v>330</v>
      </c>
      <c r="C237" s="52">
        <v>34.4</v>
      </c>
      <c r="D237" s="52">
        <v>41.93</v>
      </c>
    </row>
    <row r="238" spans="2:9">
      <c r="B238" s="45" t="s">
        <v>221</v>
      </c>
      <c r="C238" s="52">
        <v>110.99000000000001</v>
      </c>
      <c r="D238" s="52">
        <v>104.83000000000001</v>
      </c>
      <c r="F238" t="str">
        <f>B238</f>
        <v>Sixth Floor Selborne Wentworth Chambers Composite A</v>
      </c>
      <c r="G238" s="52">
        <f>SUM(C239:D241)</f>
        <v>215.82</v>
      </c>
    </row>
    <row r="239" spans="2:9">
      <c r="B239" s="46" t="s">
        <v>28</v>
      </c>
      <c r="C239" s="52">
        <v>38.31</v>
      </c>
      <c r="D239" s="52">
        <v>36.630000000000003</v>
      </c>
    </row>
    <row r="240" spans="2:9">
      <c r="B240" s="46" t="s">
        <v>227</v>
      </c>
      <c r="C240" s="52">
        <v>34.74</v>
      </c>
      <c r="D240" s="52">
        <v>30.85</v>
      </c>
      <c r="I240" s="53"/>
    </row>
    <row r="241" spans="2:9">
      <c r="B241" s="46" t="s">
        <v>220</v>
      </c>
      <c r="C241" s="52">
        <v>37.94</v>
      </c>
      <c r="D241" s="52">
        <v>37.35</v>
      </c>
    </row>
    <row r="242" spans="2:9">
      <c r="B242" s="45" t="s">
        <v>323</v>
      </c>
      <c r="C242" s="52">
        <v>71.400000000000006</v>
      </c>
      <c r="D242" s="52">
        <v>75.919999999999987</v>
      </c>
      <c r="F242" t="str">
        <f>B242</f>
        <v>HDY D</v>
      </c>
      <c r="G242" s="34" t="s">
        <v>142</v>
      </c>
    </row>
    <row r="243" spans="2:9">
      <c r="B243" s="46" t="s">
        <v>44</v>
      </c>
      <c r="C243" s="52">
        <v>37.74</v>
      </c>
      <c r="D243" s="52">
        <v>43.69</v>
      </c>
    </row>
    <row r="244" spans="2:9">
      <c r="B244" s="46" t="s">
        <v>43</v>
      </c>
      <c r="C244" s="52">
        <v>0</v>
      </c>
      <c r="D244" s="52">
        <v>0</v>
      </c>
    </row>
    <row r="245" spans="2:9">
      <c r="B245" s="46" t="s">
        <v>325</v>
      </c>
      <c r="C245" s="52">
        <v>33.659999999999997</v>
      </c>
      <c r="D245" s="52">
        <v>32.229999999999997</v>
      </c>
      <c r="I245" s="52"/>
    </row>
    <row r="246" spans="2:9">
      <c r="B246" s="46" t="s">
        <v>327</v>
      </c>
      <c r="C246" s="52">
        <v>0</v>
      </c>
      <c r="D246" s="52">
        <v>0</v>
      </c>
    </row>
    <row r="247" spans="2:9">
      <c r="B247" s="45" t="s">
        <v>234</v>
      </c>
      <c r="C247" s="52">
        <v>88.52</v>
      </c>
      <c r="D247" s="52">
        <v>76.400000000000006</v>
      </c>
      <c r="F247" t="str">
        <f>B247</f>
        <v>Moray and Agnew C</v>
      </c>
      <c r="G247" s="34" t="s">
        <v>142</v>
      </c>
    </row>
    <row r="248" spans="2:9">
      <c r="B248" s="46" t="s">
        <v>42</v>
      </c>
      <c r="C248" s="52">
        <v>35.11</v>
      </c>
      <c r="D248" s="52">
        <v>35.25</v>
      </c>
    </row>
    <row r="249" spans="2:9">
      <c r="B249" s="46" t="s">
        <v>104</v>
      </c>
      <c r="C249" s="52">
        <v>0</v>
      </c>
      <c r="D249" s="52">
        <v>0</v>
      </c>
    </row>
    <row r="250" spans="2:9">
      <c r="B250" s="46" t="s">
        <v>236</v>
      </c>
      <c r="C250" s="52">
        <v>53.41</v>
      </c>
      <c r="D250" s="52">
        <v>41.15</v>
      </c>
      <c r="I250" s="52"/>
    </row>
    <row r="251" spans="2:9">
      <c r="B251" s="46" t="s">
        <v>238</v>
      </c>
      <c r="C251" s="52">
        <v>0</v>
      </c>
      <c r="D251" s="52">
        <v>0</v>
      </c>
    </row>
    <row r="252" spans="2:9">
      <c r="B252" s="45" t="s">
        <v>164</v>
      </c>
      <c r="C252" s="52">
        <v>36.42</v>
      </c>
      <c r="D252" s="52">
        <v>36.69</v>
      </c>
      <c r="F252" t="str">
        <f>B252</f>
        <v>HDY Composite A</v>
      </c>
      <c r="G252" s="34" t="s">
        <v>142</v>
      </c>
    </row>
    <row r="253" spans="2:9">
      <c r="B253" s="46" t="s">
        <v>163</v>
      </c>
      <c r="C253" s="52">
        <v>36.42</v>
      </c>
      <c r="D253" s="52">
        <v>36.69</v>
      </c>
    </row>
    <row r="254" spans="2:9">
      <c r="B254" s="45" t="s">
        <v>262</v>
      </c>
      <c r="C254" s="52">
        <v>133.80000000000001</v>
      </c>
      <c r="D254" s="52">
        <v>144.97</v>
      </c>
      <c r="F254" t="str">
        <f>B254</f>
        <v>Moray and Agnew E</v>
      </c>
      <c r="G254" s="52">
        <f>SUM(C255:D257)</f>
        <v>278.77000000000004</v>
      </c>
    </row>
    <row r="255" spans="2:9">
      <c r="B255" s="46" t="s">
        <v>261</v>
      </c>
      <c r="C255" s="52">
        <v>38.93</v>
      </c>
      <c r="D255" s="52">
        <v>39.979999999999997</v>
      </c>
      <c r="G255" s="34"/>
    </row>
    <row r="256" spans="2:9">
      <c r="B256" s="46" t="s">
        <v>264</v>
      </c>
      <c r="C256" s="52">
        <v>41.45</v>
      </c>
      <c r="D256" s="52">
        <v>53.07</v>
      </c>
    </row>
    <row r="257" spans="2:9">
      <c r="B257" s="46" t="s">
        <v>265</v>
      </c>
      <c r="C257" s="52">
        <v>53.42</v>
      </c>
      <c r="D257" s="52">
        <v>51.92</v>
      </c>
    </row>
    <row r="258" spans="2:9">
      <c r="B258" s="45" t="s">
        <v>244</v>
      </c>
      <c r="C258" s="52">
        <v>130</v>
      </c>
      <c r="D258" s="52">
        <v>115.9</v>
      </c>
      <c r="F258" t="str">
        <f>B258</f>
        <v>KWM C</v>
      </c>
      <c r="G258" s="52">
        <f>SUM(C259:D262)</f>
        <v>245.9</v>
      </c>
    </row>
    <row r="259" spans="2:9">
      <c r="B259" s="46" t="s">
        <v>91</v>
      </c>
      <c r="C259" s="52">
        <v>0</v>
      </c>
      <c r="D259" s="52">
        <v>33.270000000000003</v>
      </c>
    </row>
    <row r="260" spans="2:9">
      <c r="B260" s="46" t="s">
        <v>107</v>
      </c>
      <c r="C260" s="52">
        <v>29.7</v>
      </c>
      <c r="D260" s="52">
        <v>0</v>
      </c>
      <c r="G260" s="34"/>
    </row>
    <row r="261" spans="2:9">
      <c r="B261" s="46" t="s">
        <v>243</v>
      </c>
      <c r="C261" s="52">
        <v>40.5</v>
      </c>
      <c r="D261" s="52">
        <v>42.84</v>
      </c>
    </row>
    <row r="262" spans="2:9">
      <c r="B262" s="46" t="s">
        <v>268</v>
      </c>
      <c r="C262" s="52">
        <v>59.8</v>
      </c>
      <c r="D262" s="52">
        <v>39.79</v>
      </c>
    </row>
    <row r="263" spans="2:9">
      <c r="B263" s="45" t="s">
        <v>233</v>
      </c>
      <c r="C263" s="52">
        <v>145.74</v>
      </c>
      <c r="D263" s="52">
        <v>127.07</v>
      </c>
      <c r="F263" t="str">
        <f>B263</f>
        <v>KWM D</v>
      </c>
      <c r="G263" s="52">
        <f>SUM(C264:D266)</f>
        <v>272.81</v>
      </c>
    </row>
    <row r="264" spans="2:9">
      <c r="B264" s="46" t="s">
        <v>272</v>
      </c>
      <c r="C264" s="52">
        <v>47.58</v>
      </c>
      <c r="D264" s="52">
        <v>39.22</v>
      </c>
    </row>
    <row r="265" spans="2:9">
      <c r="B265" s="46" t="s">
        <v>274</v>
      </c>
      <c r="C265" s="52">
        <v>48.88</v>
      </c>
      <c r="D265" s="52">
        <v>41.08</v>
      </c>
      <c r="G265" s="34"/>
    </row>
    <row r="266" spans="2:9">
      <c r="B266" s="46" t="s">
        <v>232</v>
      </c>
      <c r="C266" s="52">
        <v>49.28</v>
      </c>
      <c r="D266" s="52">
        <v>46.77</v>
      </c>
    </row>
    <row r="267" spans="2:9">
      <c r="B267" s="45" t="s">
        <v>317</v>
      </c>
      <c r="C267" s="52">
        <v>45.7</v>
      </c>
      <c r="D267" s="52">
        <v>43.57</v>
      </c>
      <c r="F267" t="str">
        <f>B267</f>
        <v>HDY C</v>
      </c>
      <c r="G267" s="34" t="s">
        <v>142</v>
      </c>
    </row>
    <row r="268" spans="2:9">
      <c r="B268" s="46" t="s">
        <v>79</v>
      </c>
      <c r="C268" s="52">
        <v>0</v>
      </c>
      <c r="D268" s="52">
        <v>0</v>
      </c>
    </row>
    <row r="269" spans="2:9">
      <c r="B269" s="46" t="s">
        <v>321</v>
      </c>
      <c r="C269" s="52">
        <v>45.7</v>
      </c>
      <c r="D269" s="52">
        <v>43.57</v>
      </c>
    </row>
    <row r="270" spans="2:9">
      <c r="B270" s="46" t="s">
        <v>316</v>
      </c>
      <c r="C270" s="52">
        <v>0</v>
      </c>
      <c r="D270" s="52">
        <v>0</v>
      </c>
      <c r="I270" s="52"/>
    </row>
    <row r="271" spans="2:9">
      <c r="B271" s="46" t="s">
        <v>319</v>
      </c>
      <c r="C271" s="52">
        <v>0</v>
      </c>
      <c r="D271" s="52">
        <v>0</v>
      </c>
    </row>
    <row r="272" spans="2:9">
      <c r="B272" s="45" t="s">
        <v>181</v>
      </c>
      <c r="C272" s="52">
        <v>49.18</v>
      </c>
      <c r="D272" s="52">
        <v>0</v>
      </c>
      <c r="F272" t="str">
        <f>B272</f>
        <v>Westpac A</v>
      </c>
      <c r="G272" s="34" t="s">
        <v>142</v>
      </c>
    </row>
    <row r="273" spans="2:9">
      <c r="B273" s="46" t="s">
        <v>180</v>
      </c>
      <c r="C273" s="52">
        <v>49.18</v>
      </c>
      <c r="D273" s="52">
        <v>0</v>
      </c>
    </row>
    <row r="274" spans="2:9">
      <c r="B274" s="45" t="s">
        <v>224</v>
      </c>
      <c r="C274" s="52">
        <v>0</v>
      </c>
      <c r="D274" s="52">
        <v>0</v>
      </c>
      <c r="F274" t="str">
        <f>B274</f>
        <v>Montgomery Advisory N/A</v>
      </c>
      <c r="G274" s="34" t="s">
        <v>142</v>
      </c>
    </row>
    <row r="275" spans="2:9">
      <c r="B275" s="46" t="s">
        <v>222</v>
      </c>
      <c r="C275" s="52">
        <v>0</v>
      </c>
      <c r="D275" s="52">
        <v>0</v>
      </c>
      <c r="I275" s="52"/>
    </row>
    <row r="276" spans="2:9">
      <c r="B276" s="45" t="s">
        <v>231</v>
      </c>
      <c r="C276" s="52">
        <v>0</v>
      </c>
      <c r="D276" s="52">
        <v>0</v>
      </c>
      <c r="F276" t="str">
        <f>B276</f>
        <v>Team WOW B</v>
      </c>
      <c r="G276" s="34" t="s">
        <v>142</v>
      </c>
    </row>
    <row r="277" spans="2:9">
      <c r="B277" s="46" t="s">
        <v>230</v>
      </c>
      <c r="C277" s="52">
        <v>0</v>
      </c>
      <c r="D277" s="52">
        <v>0</v>
      </c>
    </row>
    <row r="278" spans="2:9">
      <c r="B278" s="45" t="s">
        <v>273</v>
      </c>
      <c r="C278" s="52">
        <v>0</v>
      </c>
      <c r="D278" s="52">
        <v>0</v>
      </c>
      <c r="F278" t="str">
        <f>B278</f>
        <v>DLA Piper E</v>
      </c>
      <c r="G278" s="34" t="s">
        <v>142</v>
      </c>
    </row>
    <row r="279" spans="2:9">
      <c r="B279" s="46" t="s">
        <v>85</v>
      </c>
      <c r="C279" s="52">
        <v>0</v>
      </c>
      <c r="D279" s="52">
        <v>0</v>
      </c>
    </row>
    <row r="280" spans="2:9">
      <c r="B280" s="46" t="s">
        <v>275</v>
      </c>
      <c r="C280" s="52">
        <v>0</v>
      </c>
      <c r="D280" s="52">
        <v>0</v>
      </c>
      <c r="I280" s="52"/>
    </row>
    <row r="281" spans="2:9">
      <c r="B281" s="46" t="s">
        <v>278</v>
      </c>
      <c r="C281" s="52">
        <v>0</v>
      </c>
      <c r="D281" s="52">
        <v>0</v>
      </c>
    </row>
    <row r="282" spans="2:9">
      <c r="B282" s="45" t="s">
        <v>311</v>
      </c>
      <c r="C282" s="52">
        <v>0</v>
      </c>
      <c r="D282" s="52">
        <v>25.68</v>
      </c>
      <c r="F282" t="str">
        <f>B282</f>
        <v>Moray and Agnew F</v>
      </c>
      <c r="G282" s="34" t="s">
        <v>142</v>
      </c>
    </row>
    <row r="283" spans="2:9">
      <c r="B283" s="46" t="s">
        <v>310</v>
      </c>
      <c r="C283" s="52">
        <v>0</v>
      </c>
      <c r="D283" s="52">
        <v>25.68</v>
      </c>
    </row>
    <row r="284" spans="2:9">
      <c r="B284" s="46" t="s">
        <v>312</v>
      </c>
      <c r="C284" s="52">
        <v>0</v>
      </c>
      <c r="D284" s="52">
        <v>0</v>
      </c>
    </row>
    <row r="285" spans="2:9">
      <c r="B285" s="45" t="s">
        <v>335</v>
      </c>
      <c r="C285" s="52">
        <v>0</v>
      </c>
      <c r="D285" s="52">
        <v>0</v>
      </c>
      <c r="F285" t="str">
        <f>B285</f>
        <v>Whittens &amp; McKeough B</v>
      </c>
      <c r="G285" s="34" t="s">
        <v>142</v>
      </c>
      <c r="I285" s="52"/>
    </row>
    <row r="286" spans="2:9">
      <c r="B286" s="46" t="s">
        <v>334</v>
      </c>
      <c r="C286" s="52">
        <v>0</v>
      </c>
      <c r="D286" s="52">
        <v>0</v>
      </c>
    </row>
    <row r="287" spans="2:9">
      <c r="B287" s="45" t="s">
        <v>133</v>
      </c>
      <c r="C287" s="52">
        <v>5286.5599999999968</v>
      </c>
      <c r="D287" s="52">
        <v>5390.5300000000025</v>
      </c>
    </row>
    <row r="290" spans="7:7">
      <c r="G290" s="34"/>
    </row>
    <row r="294" spans="7:7">
      <c r="G294" s="34"/>
    </row>
    <row r="296" spans="7:7">
      <c r="G296" s="34"/>
    </row>
    <row r="301" spans="7:7">
      <c r="G301" s="34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6"/>
  <sheetViews>
    <sheetView workbookViewId="0">
      <selection activeCell="F12" sqref="F12"/>
    </sheetView>
  </sheetViews>
  <sheetFormatPr baseColWidth="10" defaultColWidth="8.83203125" defaultRowHeight="12" x14ac:dyDescent="0"/>
  <cols>
    <col min="1" max="1" width="15.83203125" customWidth="1"/>
    <col min="2" max="2" width="11.33203125" bestFit="1" customWidth="1"/>
    <col min="3" max="3" width="18.83203125" bestFit="1" customWidth="1"/>
    <col min="4" max="4" width="16.83203125" bestFit="1" customWidth="1"/>
    <col min="6" max="6" width="36.6640625" customWidth="1"/>
    <col min="7" max="7" width="10.83203125" bestFit="1" customWidth="1"/>
    <col min="9" max="9" width="16.83203125" bestFit="1" customWidth="1"/>
    <col min="10" max="10" width="18.83203125" bestFit="1" customWidth="1"/>
    <col min="11" max="11" width="11.6640625" customWidth="1"/>
    <col min="12" max="12" width="11.5" customWidth="1"/>
    <col min="13" max="13" width="10.33203125" customWidth="1"/>
  </cols>
  <sheetData>
    <row r="1" spans="1:16" ht="14">
      <c r="A1" s="57" t="s">
        <v>131</v>
      </c>
      <c r="B1" s="57" t="s">
        <v>150</v>
      </c>
      <c r="C1" s="57" t="s">
        <v>45</v>
      </c>
      <c r="D1" s="57" t="s">
        <v>151</v>
      </c>
      <c r="E1" s="57" t="s">
        <v>152</v>
      </c>
      <c r="F1" s="57" t="s">
        <v>46</v>
      </c>
      <c r="G1" s="57" t="s">
        <v>47</v>
      </c>
      <c r="H1" s="57" t="s">
        <v>48</v>
      </c>
      <c r="I1" s="57" t="s">
        <v>49</v>
      </c>
      <c r="J1" s="57" t="s">
        <v>50</v>
      </c>
      <c r="K1" s="58" t="s">
        <v>147</v>
      </c>
      <c r="L1" s="58" t="s">
        <v>149</v>
      </c>
      <c r="M1" s="59" t="s">
        <v>340</v>
      </c>
      <c r="N1" s="56"/>
      <c r="O1" s="55"/>
      <c r="P1" s="56"/>
    </row>
    <row r="2" spans="1:16" ht="14">
      <c r="A2" s="60">
        <v>1</v>
      </c>
      <c r="B2" s="60">
        <v>46</v>
      </c>
      <c r="C2" s="60" t="s">
        <v>191</v>
      </c>
      <c r="D2" s="60" t="s">
        <v>52</v>
      </c>
      <c r="E2" s="60" t="s">
        <v>2</v>
      </c>
      <c r="F2" s="60" t="s">
        <v>16</v>
      </c>
      <c r="G2" s="60" t="s">
        <v>53</v>
      </c>
      <c r="H2" s="60" t="s">
        <v>3</v>
      </c>
      <c r="I2" s="60" t="s">
        <v>3</v>
      </c>
      <c r="J2" s="60" t="s">
        <v>3</v>
      </c>
      <c r="K2" s="61">
        <v>18.190000000000001</v>
      </c>
      <c r="L2" s="61">
        <v>18.260000000000002</v>
      </c>
      <c r="M2" s="61">
        <f t="shared" ref="M2:M33" si="0">K2+L2</f>
        <v>36.450000000000003</v>
      </c>
      <c r="N2" s="54"/>
      <c r="O2" s="55"/>
    </row>
    <row r="3" spans="1:16" ht="14">
      <c r="A3" s="60">
        <f>A2+1</f>
        <v>2</v>
      </c>
      <c r="B3" s="60">
        <v>73</v>
      </c>
      <c r="C3" s="60" t="s">
        <v>63</v>
      </c>
      <c r="D3" s="60" t="s">
        <v>52</v>
      </c>
      <c r="E3" s="60" t="s">
        <v>2</v>
      </c>
      <c r="F3" s="60" t="s">
        <v>208</v>
      </c>
      <c r="G3" s="60" t="s">
        <v>53</v>
      </c>
      <c r="H3" s="60" t="s">
        <v>3</v>
      </c>
      <c r="I3" s="60" t="s">
        <v>3</v>
      </c>
      <c r="J3" s="60" t="s">
        <v>3</v>
      </c>
      <c r="K3" s="61">
        <v>19.23</v>
      </c>
      <c r="L3" s="61">
        <v>19.329999999999998</v>
      </c>
      <c r="M3" s="61">
        <f t="shared" si="0"/>
        <v>38.56</v>
      </c>
      <c r="N3" s="54"/>
      <c r="O3" s="55"/>
    </row>
    <row r="4" spans="1:16" ht="14">
      <c r="A4" s="60">
        <f t="shared" ref="A4:A67" si="1">A3+1</f>
        <v>3</v>
      </c>
      <c r="B4" s="60">
        <v>32</v>
      </c>
      <c r="C4" s="60" t="s">
        <v>31</v>
      </c>
      <c r="D4" s="60" t="s">
        <v>52</v>
      </c>
      <c r="E4" s="60" t="s">
        <v>2</v>
      </c>
      <c r="F4" s="60" t="s">
        <v>344</v>
      </c>
      <c r="G4" s="60" t="s">
        <v>53</v>
      </c>
      <c r="H4" s="60" t="s">
        <v>3</v>
      </c>
      <c r="I4" s="60" t="s">
        <v>4</v>
      </c>
      <c r="J4" s="60" t="s">
        <v>3</v>
      </c>
      <c r="K4" s="61">
        <v>19.829999999999998</v>
      </c>
      <c r="L4" s="61">
        <v>19.28</v>
      </c>
      <c r="M4" s="61">
        <f t="shared" si="0"/>
        <v>39.11</v>
      </c>
      <c r="N4" s="54"/>
      <c r="O4" s="55"/>
    </row>
    <row r="5" spans="1:16" ht="14">
      <c r="A5" s="60">
        <f t="shared" si="1"/>
        <v>4</v>
      </c>
      <c r="B5" s="60">
        <v>3</v>
      </c>
      <c r="C5" s="60" t="s">
        <v>71</v>
      </c>
      <c r="D5" s="60" t="s">
        <v>52</v>
      </c>
      <c r="E5" s="60" t="s">
        <v>2</v>
      </c>
      <c r="F5" s="60" t="s">
        <v>153</v>
      </c>
      <c r="G5" s="60" t="s">
        <v>53</v>
      </c>
      <c r="H5" s="60" t="s">
        <v>3</v>
      </c>
      <c r="I5" s="60" t="s">
        <v>3</v>
      </c>
      <c r="J5" s="60" t="s">
        <v>3</v>
      </c>
      <c r="K5" s="61">
        <v>20.27</v>
      </c>
      <c r="L5" s="61">
        <v>20.22</v>
      </c>
      <c r="M5" s="61">
        <f t="shared" si="0"/>
        <v>40.489999999999995</v>
      </c>
      <c r="N5" s="54"/>
      <c r="O5" s="55"/>
    </row>
    <row r="6" spans="1:16" ht="14">
      <c r="A6" s="60">
        <f t="shared" si="1"/>
        <v>5</v>
      </c>
      <c r="B6" s="60">
        <v>51</v>
      </c>
      <c r="C6" s="60" t="s">
        <v>13</v>
      </c>
      <c r="D6" s="60" t="s">
        <v>52</v>
      </c>
      <c r="E6" s="60" t="s">
        <v>2</v>
      </c>
      <c r="F6" s="60" t="s">
        <v>190</v>
      </c>
      <c r="G6" s="60" t="s">
        <v>53</v>
      </c>
      <c r="H6" s="60" t="s">
        <v>3</v>
      </c>
      <c r="I6" s="60" t="s">
        <v>3</v>
      </c>
      <c r="J6" s="60" t="s">
        <v>3</v>
      </c>
      <c r="K6" s="61">
        <v>20.75</v>
      </c>
      <c r="L6" s="61">
        <v>19.98</v>
      </c>
      <c r="M6" s="61">
        <f t="shared" si="0"/>
        <v>40.730000000000004</v>
      </c>
      <c r="N6" s="54"/>
      <c r="O6" s="55"/>
    </row>
    <row r="7" spans="1:16" ht="14">
      <c r="A7" s="60">
        <f t="shared" si="1"/>
        <v>6</v>
      </c>
      <c r="B7" s="60">
        <v>61</v>
      </c>
      <c r="C7" s="60" t="s">
        <v>108</v>
      </c>
      <c r="D7" s="60" t="s">
        <v>52</v>
      </c>
      <c r="E7" s="60" t="s">
        <v>2</v>
      </c>
      <c r="F7" s="60" t="s">
        <v>15</v>
      </c>
      <c r="G7" s="60" t="s">
        <v>53</v>
      </c>
      <c r="H7" s="60" t="s">
        <v>3</v>
      </c>
      <c r="I7" s="60" t="s">
        <v>3</v>
      </c>
      <c r="J7" s="60" t="s">
        <v>3</v>
      </c>
      <c r="K7" s="61">
        <v>20.88</v>
      </c>
      <c r="L7" s="61">
        <v>20.76</v>
      </c>
      <c r="M7" s="61">
        <f t="shared" si="0"/>
        <v>41.64</v>
      </c>
      <c r="N7" s="54"/>
      <c r="O7" s="55"/>
    </row>
    <row r="8" spans="1:16" ht="14">
      <c r="A8" s="60">
        <f t="shared" si="1"/>
        <v>7</v>
      </c>
      <c r="B8" s="60">
        <v>59</v>
      </c>
      <c r="C8" s="60" t="s">
        <v>65</v>
      </c>
      <c r="D8" s="60" t="s">
        <v>52</v>
      </c>
      <c r="E8" s="60" t="s">
        <v>2</v>
      </c>
      <c r="F8" s="60" t="s">
        <v>15</v>
      </c>
      <c r="G8" s="60" t="s">
        <v>53</v>
      </c>
      <c r="H8" s="60" t="b">
        <v>1</v>
      </c>
      <c r="I8" s="60" t="s">
        <v>3</v>
      </c>
      <c r="J8" s="60" t="s">
        <v>3</v>
      </c>
      <c r="K8" s="61">
        <v>21.12</v>
      </c>
      <c r="L8" s="61">
        <v>20.78</v>
      </c>
      <c r="M8" s="61">
        <f t="shared" si="0"/>
        <v>41.900000000000006</v>
      </c>
      <c r="N8" s="54"/>
      <c r="O8" s="55"/>
    </row>
    <row r="9" spans="1:16" ht="14">
      <c r="A9" s="60">
        <f t="shared" si="1"/>
        <v>8</v>
      </c>
      <c r="B9" s="60">
        <v>21</v>
      </c>
      <c r="C9" s="60" t="s">
        <v>60</v>
      </c>
      <c r="D9" s="60" t="s">
        <v>52</v>
      </c>
      <c r="E9" s="60" t="s">
        <v>2</v>
      </c>
      <c r="F9" s="60" t="s">
        <v>167</v>
      </c>
      <c r="G9" s="60" t="s">
        <v>53</v>
      </c>
      <c r="H9" s="60" t="s">
        <v>3</v>
      </c>
      <c r="I9" s="60" t="s">
        <v>4</v>
      </c>
      <c r="J9" s="60" t="s">
        <v>3</v>
      </c>
      <c r="K9" s="61">
        <v>20.440000000000001</v>
      </c>
      <c r="L9" s="61">
        <v>21.51</v>
      </c>
      <c r="M9" s="61">
        <f t="shared" si="0"/>
        <v>41.95</v>
      </c>
      <c r="N9" s="54"/>
      <c r="O9" s="55"/>
    </row>
    <row r="10" spans="1:16" ht="14">
      <c r="A10" s="60">
        <f t="shared" si="1"/>
        <v>9</v>
      </c>
      <c r="B10" s="60">
        <v>23</v>
      </c>
      <c r="C10" s="60" t="s">
        <v>170</v>
      </c>
      <c r="D10" s="60" t="s">
        <v>52</v>
      </c>
      <c r="E10" s="60" t="s">
        <v>8</v>
      </c>
      <c r="F10" s="60" t="s">
        <v>171</v>
      </c>
      <c r="G10" s="60" t="s">
        <v>53</v>
      </c>
      <c r="H10" s="60" t="s">
        <v>3</v>
      </c>
      <c r="I10" s="60" t="s">
        <v>4</v>
      </c>
      <c r="J10" s="60" t="s">
        <v>3</v>
      </c>
      <c r="K10" s="61">
        <v>20.7</v>
      </c>
      <c r="L10" s="61">
        <v>21.26</v>
      </c>
      <c r="M10" s="61">
        <f t="shared" si="0"/>
        <v>41.96</v>
      </c>
      <c r="N10" s="54"/>
      <c r="O10" s="55"/>
    </row>
    <row r="11" spans="1:16" ht="14">
      <c r="A11" s="60">
        <f t="shared" si="1"/>
        <v>10</v>
      </c>
      <c r="B11" s="60">
        <v>48</v>
      </c>
      <c r="C11" s="60" t="s">
        <v>193</v>
      </c>
      <c r="D11" s="60" t="s">
        <v>52</v>
      </c>
      <c r="E11" s="60" t="s">
        <v>8</v>
      </c>
      <c r="F11" s="60" t="s">
        <v>16</v>
      </c>
      <c r="G11" s="60" t="s">
        <v>53</v>
      </c>
      <c r="H11" s="60" t="s">
        <v>3</v>
      </c>
      <c r="I11" s="60" t="s">
        <v>3</v>
      </c>
      <c r="J11" s="60" t="s">
        <v>3</v>
      </c>
      <c r="K11" s="61">
        <v>21.54</v>
      </c>
      <c r="L11" s="61">
        <v>20.98</v>
      </c>
      <c r="M11" s="61">
        <f t="shared" si="0"/>
        <v>42.519999999999996</v>
      </c>
      <c r="N11" s="54"/>
      <c r="O11" s="55"/>
    </row>
    <row r="12" spans="1:16" ht="14">
      <c r="A12" s="60">
        <f t="shared" si="1"/>
        <v>11</v>
      </c>
      <c r="B12" s="60">
        <v>80</v>
      </c>
      <c r="C12" s="60" t="s">
        <v>219</v>
      </c>
      <c r="D12" s="60" t="s">
        <v>52</v>
      </c>
      <c r="E12" s="60" t="s">
        <v>2</v>
      </c>
      <c r="F12" s="60" t="s">
        <v>344</v>
      </c>
      <c r="G12" s="60" t="s">
        <v>53</v>
      </c>
      <c r="H12" s="60" t="s">
        <v>3</v>
      </c>
      <c r="I12" s="60" t="s">
        <v>4</v>
      </c>
      <c r="J12" s="60" t="s">
        <v>3</v>
      </c>
      <c r="K12" s="61">
        <v>21.43</v>
      </c>
      <c r="L12" s="61">
        <v>21.51</v>
      </c>
      <c r="M12" s="61">
        <f t="shared" si="0"/>
        <v>42.94</v>
      </c>
      <c r="N12" s="54"/>
      <c r="O12" s="55"/>
    </row>
    <row r="13" spans="1:16" ht="14">
      <c r="A13" s="60">
        <f t="shared" si="1"/>
        <v>12</v>
      </c>
      <c r="B13" s="60">
        <v>76</v>
      </c>
      <c r="C13" s="60" t="s">
        <v>214</v>
      </c>
      <c r="D13" s="60" t="s">
        <v>52</v>
      </c>
      <c r="E13" s="60" t="s">
        <v>2</v>
      </c>
      <c r="F13" s="60" t="s">
        <v>344</v>
      </c>
      <c r="G13" s="60" t="s">
        <v>53</v>
      </c>
      <c r="H13" s="60" t="s">
        <v>3</v>
      </c>
      <c r="I13" s="60" t="s">
        <v>4</v>
      </c>
      <c r="J13" s="60" t="s">
        <v>3</v>
      </c>
      <c r="K13" s="61">
        <v>21.47</v>
      </c>
      <c r="L13" s="61">
        <v>21.77</v>
      </c>
      <c r="M13" s="61">
        <f t="shared" si="0"/>
        <v>43.239999999999995</v>
      </c>
      <c r="N13" s="54"/>
      <c r="O13" s="55"/>
    </row>
    <row r="14" spans="1:16" ht="14">
      <c r="A14" s="60">
        <f t="shared" si="1"/>
        <v>13</v>
      </c>
      <c r="B14" s="60">
        <v>4</v>
      </c>
      <c r="C14" s="60" t="s">
        <v>155</v>
      </c>
      <c r="D14" s="60" t="s">
        <v>52</v>
      </c>
      <c r="E14" s="60" t="s">
        <v>2</v>
      </c>
      <c r="F14" s="60" t="s">
        <v>154</v>
      </c>
      <c r="G14" s="60" t="s">
        <v>53</v>
      </c>
      <c r="H14" s="60" t="s">
        <v>3</v>
      </c>
      <c r="I14" s="60" t="s">
        <v>3</v>
      </c>
      <c r="J14" s="60" t="s">
        <v>3</v>
      </c>
      <c r="K14" s="61">
        <v>22.09</v>
      </c>
      <c r="L14" s="61">
        <v>21.51</v>
      </c>
      <c r="M14" s="61">
        <f t="shared" si="0"/>
        <v>43.6</v>
      </c>
      <c r="N14" s="54"/>
      <c r="O14" s="55"/>
    </row>
    <row r="15" spans="1:16" ht="14">
      <c r="A15" s="60">
        <f t="shared" si="1"/>
        <v>14</v>
      </c>
      <c r="B15" s="60">
        <v>12</v>
      </c>
      <c r="C15" s="60" t="s">
        <v>68</v>
      </c>
      <c r="D15" s="60" t="s">
        <v>52</v>
      </c>
      <c r="E15" s="60" t="s">
        <v>2</v>
      </c>
      <c r="F15" s="60" t="s">
        <v>66</v>
      </c>
      <c r="G15" s="60" t="s">
        <v>53</v>
      </c>
      <c r="H15" s="60" t="s">
        <v>3</v>
      </c>
      <c r="I15" s="60" t="s">
        <v>3</v>
      </c>
      <c r="J15" s="60" t="s">
        <v>3</v>
      </c>
      <c r="K15" s="61">
        <v>22.71</v>
      </c>
      <c r="L15" s="61">
        <v>21.56</v>
      </c>
      <c r="M15" s="61">
        <f t="shared" si="0"/>
        <v>44.269999999999996</v>
      </c>
      <c r="N15" s="54"/>
      <c r="O15" s="55"/>
    </row>
    <row r="16" spans="1:16" ht="14">
      <c r="A16" s="60">
        <f t="shared" si="1"/>
        <v>15</v>
      </c>
      <c r="B16" s="60">
        <v>40</v>
      </c>
      <c r="C16" s="60" t="s">
        <v>78</v>
      </c>
      <c r="D16" s="60" t="s">
        <v>52</v>
      </c>
      <c r="E16" s="60" t="s">
        <v>2</v>
      </c>
      <c r="F16" s="60" t="s">
        <v>185</v>
      </c>
      <c r="G16" s="60" t="s">
        <v>53</v>
      </c>
      <c r="H16" s="60" t="s">
        <v>3</v>
      </c>
      <c r="I16" s="60" t="s">
        <v>3</v>
      </c>
      <c r="J16" s="60" t="s">
        <v>3</v>
      </c>
      <c r="K16" s="61">
        <v>22.25</v>
      </c>
      <c r="L16" s="61">
        <v>22.2</v>
      </c>
      <c r="M16" s="61">
        <f t="shared" si="0"/>
        <v>44.45</v>
      </c>
      <c r="N16" s="54"/>
      <c r="O16" s="55"/>
    </row>
    <row r="17" spans="1:15" ht="14">
      <c r="A17" s="60">
        <f t="shared" si="1"/>
        <v>16</v>
      </c>
      <c r="B17" s="60">
        <v>163</v>
      </c>
      <c r="C17" s="60" t="s">
        <v>294</v>
      </c>
      <c r="D17" s="60" t="s">
        <v>52</v>
      </c>
      <c r="E17" s="60" t="s">
        <v>2</v>
      </c>
      <c r="F17" s="60" t="s">
        <v>292</v>
      </c>
      <c r="G17" s="60" t="s">
        <v>73</v>
      </c>
      <c r="H17" s="60" t="s">
        <v>3</v>
      </c>
      <c r="I17" s="60" t="s">
        <v>3</v>
      </c>
      <c r="J17" s="60" t="s">
        <v>3</v>
      </c>
      <c r="K17" s="61">
        <v>22.91</v>
      </c>
      <c r="L17" s="61">
        <v>22.35</v>
      </c>
      <c r="M17" s="61">
        <f t="shared" si="0"/>
        <v>45.260000000000005</v>
      </c>
      <c r="N17" s="54"/>
      <c r="O17" s="55"/>
    </row>
    <row r="18" spans="1:15" ht="14">
      <c r="A18" s="60">
        <f t="shared" si="1"/>
        <v>17</v>
      </c>
      <c r="B18" s="60">
        <v>72</v>
      </c>
      <c r="C18" s="60" t="s">
        <v>6</v>
      </c>
      <c r="D18" s="60" t="s">
        <v>52</v>
      </c>
      <c r="E18" s="60" t="s">
        <v>2</v>
      </c>
      <c r="F18" s="60" t="s">
        <v>5</v>
      </c>
      <c r="G18" s="60" t="s">
        <v>53</v>
      </c>
      <c r="H18" s="60" t="s">
        <v>3</v>
      </c>
      <c r="I18" s="60" t="s">
        <v>3</v>
      </c>
      <c r="J18" s="60" t="s">
        <v>3</v>
      </c>
      <c r="K18" s="61">
        <v>22.98</v>
      </c>
      <c r="L18" s="61">
        <v>22.63</v>
      </c>
      <c r="M18" s="61">
        <f t="shared" si="0"/>
        <v>45.61</v>
      </c>
      <c r="N18" s="54"/>
      <c r="O18" s="55"/>
    </row>
    <row r="19" spans="1:15" ht="14">
      <c r="A19" s="60">
        <f t="shared" si="1"/>
        <v>18</v>
      </c>
      <c r="B19" s="60">
        <v>219</v>
      </c>
      <c r="C19" s="60" t="s">
        <v>339</v>
      </c>
      <c r="D19" s="60" t="s">
        <v>52</v>
      </c>
      <c r="E19" s="60" t="s">
        <v>2</v>
      </c>
      <c r="F19" s="60" t="s">
        <v>109</v>
      </c>
      <c r="G19" s="60" t="s">
        <v>76</v>
      </c>
      <c r="H19" s="60" t="s">
        <v>3</v>
      </c>
      <c r="I19" s="60" t="s">
        <v>3</v>
      </c>
      <c r="J19" s="60" t="s">
        <v>3</v>
      </c>
      <c r="K19" s="61">
        <v>22.85</v>
      </c>
      <c r="L19" s="61">
        <v>22.79</v>
      </c>
      <c r="M19" s="61">
        <f t="shared" si="0"/>
        <v>45.64</v>
      </c>
      <c r="N19" s="54"/>
      <c r="O19" s="55"/>
    </row>
    <row r="20" spans="1:15" ht="14">
      <c r="A20" s="60">
        <f t="shared" si="1"/>
        <v>19</v>
      </c>
      <c r="B20" s="60">
        <v>49</v>
      </c>
      <c r="C20" s="60" t="s">
        <v>72</v>
      </c>
      <c r="D20" s="60" t="s">
        <v>52</v>
      </c>
      <c r="E20" s="60" t="s">
        <v>8</v>
      </c>
      <c r="F20" s="60" t="s">
        <v>190</v>
      </c>
      <c r="G20" s="60" t="s">
        <v>53</v>
      </c>
      <c r="H20" s="60" t="s">
        <v>3</v>
      </c>
      <c r="I20" s="60" t="s">
        <v>3</v>
      </c>
      <c r="J20" s="60" t="s">
        <v>3</v>
      </c>
      <c r="K20" s="61">
        <v>22.89</v>
      </c>
      <c r="L20" s="61">
        <v>23</v>
      </c>
      <c r="M20" s="61">
        <f t="shared" si="0"/>
        <v>45.89</v>
      </c>
      <c r="N20" s="54"/>
      <c r="O20" s="55"/>
    </row>
    <row r="21" spans="1:15" ht="14">
      <c r="A21" s="60">
        <f t="shared" si="1"/>
        <v>20</v>
      </c>
      <c r="B21" s="60">
        <v>56</v>
      </c>
      <c r="C21" s="60" t="s">
        <v>198</v>
      </c>
      <c r="D21" s="60" t="s">
        <v>52</v>
      </c>
      <c r="E21" s="60" t="s">
        <v>8</v>
      </c>
      <c r="F21" s="60" t="s">
        <v>196</v>
      </c>
      <c r="G21" s="60" t="s">
        <v>53</v>
      </c>
      <c r="H21" s="60" t="s">
        <v>3</v>
      </c>
      <c r="I21" s="60" t="s">
        <v>3</v>
      </c>
      <c r="J21" s="60" t="s">
        <v>3</v>
      </c>
      <c r="K21" s="61">
        <v>23.16</v>
      </c>
      <c r="L21" s="61">
        <v>22.87</v>
      </c>
      <c r="M21" s="61">
        <f t="shared" si="0"/>
        <v>46.03</v>
      </c>
      <c r="N21" s="54"/>
      <c r="O21" s="55"/>
    </row>
    <row r="22" spans="1:15" ht="14">
      <c r="A22" s="60">
        <f t="shared" si="1"/>
        <v>21</v>
      </c>
      <c r="B22" s="60">
        <v>63</v>
      </c>
      <c r="C22" s="60" t="s">
        <v>95</v>
      </c>
      <c r="D22" s="60" t="s">
        <v>52</v>
      </c>
      <c r="E22" s="60" t="s">
        <v>2</v>
      </c>
      <c r="F22" s="60" t="s">
        <v>15</v>
      </c>
      <c r="G22" s="60" t="s">
        <v>53</v>
      </c>
      <c r="H22" s="60" t="s">
        <v>3</v>
      </c>
      <c r="I22" s="60" t="s">
        <v>3</v>
      </c>
      <c r="J22" s="60" t="s">
        <v>3</v>
      </c>
      <c r="K22" s="61">
        <v>22.85</v>
      </c>
      <c r="L22" s="61">
        <v>23.28</v>
      </c>
      <c r="M22" s="61">
        <f t="shared" si="0"/>
        <v>46.13</v>
      </c>
      <c r="N22" s="54"/>
      <c r="O22" s="55"/>
    </row>
    <row r="23" spans="1:15" ht="14">
      <c r="A23" s="60">
        <f t="shared" si="1"/>
        <v>22</v>
      </c>
      <c r="B23" s="60">
        <v>42</v>
      </c>
      <c r="C23" s="60" t="s">
        <v>57</v>
      </c>
      <c r="D23" s="60" t="s">
        <v>52</v>
      </c>
      <c r="E23" s="60" t="s">
        <v>2</v>
      </c>
      <c r="F23" s="60" t="s">
        <v>185</v>
      </c>
      <c r="G23" s="60" t="s">
        <v>53</v>
      </c>
      <c r="H23" s="60" t="s">
        <v>3</v>
      </c>
      <c r="I23" s="60" t="s">
        <v>3</v>
      </c>
      <c r="J23" s="60" t="s">
        <v>3</v>
      </c>
      <c r="K23" s="61">
        <v>23.91</v>
      </c>
      <c r="L23" s="61">
        <v>22.44</v>
      </c>
      <c r="M23" s="61">
        <f t="shared" si="0"/>
        <v>46.35</v>
      </c>
      <c r="N23" s="54"/>
      <c r="O23" s="55"/>
    </row>
    <row r="24" spans="1:15" ht="14">
      <c r="A24" s="60">
        <f t="shared" si="1"/>
        <v>23</v>
      </c>
      <c r="B24" s="60">
        <v>65</v>
      </c>
      <c r="C24" s="60" t="s">
        <v>64</v>
      </c>
      <c r="D24" s="60" t="s">
        <v>52</v>
      </c>
      <c r="E24" s="60" t="s">
        <v>2</v>
      </c>
      <c r="F24" s="60" t="s">
        <v>15</v>
      </c>
      <c r="G24" s="60" t="s">
        <v>53</v>
      </c>
      <c r="H24" s="60" t="s">
        <v>3</v>
      </c>
      <c r="I24" s="60" t="s">
        <v>3</v>
      </c>
      <c r="J24" s="60" t="s">
        <v>3</v>
      </c>
      <c r="K24" s="61">
        <v>23.74</v>
      </c>
      <c r="L24" s="61">
        <v>22.7</v>
      </c>
      <c r="M24" s="61">
        <f t="shared" si="0"/>
        <v>46.44</v>
      </c>
      <c r="N24" s="54"/>
      <c r="O24" s="55"/>
    </row>
    <row r="25" spans="1:15" ht="14">
      <c r="A25" s="60">
        <f t="shared" si="1"/>
        <v>24</v>
      </c>
      <c r="B25" s="60">
        <v>29</v>
      </c>
      <c r="C25" s="60" t="s">
        <v>174</v>
      </c>
      <c r="D25" s="60" t="s">
        <v>52</v>
      </c>
      <c r="E25" s="60" t="s">
        <v>2</v>
      </c>
      <c r="F25" s="60" t="s">
        <v>171</v>
      </c>
      <c r="G25" s="60" t="s">
        <v>53</v>
      </c>
      <c r="H25" s="60" t="s">
        <v>3</v>
      </c>
      <c r="I25" s="60" t="s">
        <v>4</v>
      </c>
      <c r="J25" s="60" t="s">
        <v>3</v>
      </c>
      <c r="K25" s="61">
        <v>23.35</v>
      </c>
      <c r="L25" s="61">
        <v>23.11</v>
      </c>
      <c r="M25" s="61">
        <f t="shared" si="0"/>
        <v>46.46</v>
      </c>
      <c r="N25" s="54"/>
      <c r="O25" s="55"/>
    </row>
    <row r="26" spans="1:15" ht="14">
      <c r="A26" s="60">
        <f t="shared" si="1"/>
        <v>25</v>
      </c>
      <c r="B26" s="60">
        <v>37</v>
      </c>
      <c r="C26" s="60" t="s">
        <v>182</v>
      </c>
      <c r="D26" s="60" t="s">
        <v>52</v>
      </c>
      <c r="E26" s="60" t="s">
        <v>8</v>
      </c>
      <c r="F26" s="60" t="s">
        <v>183</v>
      </c>
      <c r="G26" s="60" t="s">
        <v>53</v>
      </c>
      <c r="H26" s="60" t="s">
        <v>3</v>
      </c>
      <c r="I26" s="60" t="s">
        <v>3</v>
      </c>
      <c r="J26" s="60" t="s">
        <v>3</v>
      </c>
      <c r="K26" s="61">
        <v>23.22</v>
      </c>
      <c r="L26" s="61">
        <v>23.68</v>
      </c>
      <c r="M26" s="61">
        <f t="shared" si="0"/>
        <v>46.9</v>
      </c>
      <c r="N26" s="54"/>
      <c r="O26" s="55"/>
    </row>
    <row r="27" spans="1:15" ht="14">
      <c r="A27" s="60">
        <f t="shared" si="1"/>
        <v>26</v>
      </c>
      <c r="B27" s="60">
        <v>179</v>
      </c>
      <c r="C27" s="60" t="s">
        <v>26</v>
      </c>
      <c r="D27" s="60" t="s">
        <v>52</v>
      </c>
      <c r="E27" s="60" t="s">
        <v>2</v>
      </c>
      <c r="F27" s="60" t="s">
        <v>307</v>
      </c>
      <c r="G27" s="60" t="s">
        <v>73</v>
      </c>
      <c r="H27" s="60" t="s">
        <v>3</v>
      </c>
      <c r="I27" s="60" t="s">
        <v>3</v>
      </c>
      <c r="J27" s="60" t="s">
        <v>3</v>
      </c>
      <c r="K27" s="61">
        <v>23.33</v>
      </c>
      <c r="L27" s="61">
        <v>23.85</v>
      </c>
      <c r="M27" s="61">
        <f t="shared" si="0"/>
        <v>47.18</v>
      </c>
      <c r="N27" s="54"/>
      <c r="O27" s="55"/>
    </row>
    <row r="28" spans="1:15" ht="14">
      <c r="A28" s="60">
        <f t="shared" si="1"/>
        <v>27</v>
      </c>
      <c r="B28" s="60">
        <v>52</v>
      </c>
      <c r="C28" s="60" t="s">
        <v>194</v>
      </c>
      <c r="D28" s="60" t="s">
        <v>52</v>
      </c>
      <c r="E28" s="60" t="s">
        <v>8</v>
      </c>
      <c r="F28" s="60" t="s">
        <v>16</v>
      </c>
      <c r="G28" s="60" t="s">
        <v>53</v>
      </c>
      <c r="H28" s="60" t="s">
        <v>3</v>
      </c>
      <c r="I28" s="60" t="s">
        <v>3</v>
      </c>
      <c r="J28" s="60" t="s">
        <v>3</v>
      </c>
      <c r="K28" s="61">
        <v>23.34</v>
      </c>
      <c r="L28" s="61">
        <v>23.87</v>
      </c>
      <c r="M28" s="61">
        <f t="shared" si="0"/>
        <v>47.21</v>
      </c>
      <c r="N28" s="54"/>
      <c r="O28" s="55"/>
    </row>
    <row r="29" spans="1:15" ht="14">
      <c r="A29" s="60">
        <f t="shared" si="1"/>
        <v>28</v>
      </c>
      <c r="B29" s="60">
        <v>10</v>
      </c>
      <c r="C29" s="60" t="s">
        <v>161</v>
      </c>
      <c r="D29" s="60" t="s">
        <v>52</v>
      </c>
      <c r="E29" s="60" t="s">
        <v>2</v>
      </c>
      <c r="F29" s="60" t="s">
        <v>66</v>
      </c>
      <c r="G29" s="60" t="s">
        <v>53</v>
      </c>
      <c r="H29" s="60" t="s">
        <v>3</v>
      </c>
      <c r="I29" s="60" t="s">
        <v>3</v>
      </c>
      <c r="J29" s="60" t="s">
        <v>3</v>
      </c>
      <c r="K29" s="61">
        <v>24.17</v>
      </c>
      <c r="L29" s="61">
        <v>23.14</v>
      </c>
      <c r="M29" s="61">
        <f t="shared" si="0"/>
        <v>47.31</v>
      </c>
      <c r="N29" s="54"/>
      <c r="O29" s="55"/>
    </row>
    <row r="30" spans="1:15" ht="14">
      <c r="A30" s="60">
        <f t="shared" si="1"/>
        <v>29</v>
      </c>
      <c r="B30" s="60">
        <v>11</v>
      </c>
      <c r="C30" s="60" t="s">
        <v>162</v>
      </c>
      <c r="D30" s="60" t="s">
        <v>52</v>
      </c>
      <c r="E30" s="60" t="s">
        <v>2</v>
      </c>
      <c r="F30" s="60" t="s">
        <v>160</v>
      </c>
      <c r="G30" s="60" t="s">
        <v>53</v>
      </c>
      <c r="H30" s="60" t="s">
        <v>3</v>
      </c>
      <c r="I30" s="60" t="s">
        <v>3</v>
      </c>
      <c r="J30" s="60" t="s">
        <v>3</v>
      </c>
      <c r="K30" s="61">
        <v>23.36</v>
      </c>
      <c r="L30" s="61">
        <v>24.12</v>
      </c>
      <c r="M30" s="61">
        <f t="shared" si="0"/>
        <v>47.480000000000004</v>
      </c>
      <c r="N30" s="54"/>
      <c r="O30" s="55"/>
    </row>
    <row r="31" spans="1:15" ht="14">
      <c r="A31" s="60">
        <f t="shared" si="1"/>
        <v>30</v>
      </c>
      <c r="B31" s="60">
        <v>5</v>
      </c>
      <c r="C31" s="60" t="s">
        <v>156</v>
      </c>
      <c r="D31" s="60" t="s">
        <v>52</v>
      </c>
      <c r="E31" s="60" t="s">
        <v>2</v>
      </c>
      <c r="F31" s="60" t="s">
        <v>153</v>
      </c>
      <c r="G31" s="60" t="s">
        <v>53</v>
      </c>
      <c r="H31" s="60" t="s">
        <v>3</v>
      </c>
      <c r="I31" s="60" t="s">
        <v>3</v>
      </c>
      <c r="J31" s="60" t="s">
        <v>3</v>
      </c>
      <c r="K31" s="61">
        <v>23.67</v>
      </c>
      <c r="L31" s="61">
        <v>23.98</v>
      </c>
      <c r="M31" s="61">
        <f t="shared" si="0"/>
        <v>47.650000000000006</v>
      </c>
      <c r="N31" s="54"/>
      <c r="O31" s="55"/>
    </row>
    <row r="32" spans="1:15" ht="14">
      <c r="A32" s="60">
        <f t="shared" si="1"/>
        <v>31</v>
      </c>
      <c r="B32" s="60">
        <v>99</v>
      </c>
      <c r="C32" s="60" t="s">
        <v>241</v>
      </c>
      <c r="D32" s="60" t="s">
        <v>52</v>
      </c>
      <c r="E32" s="60" t="s">
        <v>2</v>
      </c>
      <c r="F32" s="60" t="s">
        <v>242</v>
      </c>
      <c r="G32" s="60" t="s">
        <v>73</v>
      </c>
      <c r="H32" s="60" t="s">
        <v>3</v>
      </c>
      <c r="I32" s="60" t="s">
        <v>3</v>
      </c>
      <c r="J32" s="60" t="s">
        <v>3</v>
      </c>
      <c r="K32" s="61">
        <v>23.55</v>
      </c>
      <c r="L32" s="61">
        <v>24.3</v>
      </c>
      <c r="M32" s="61">
        <f t="shared" si="0"/>
        <v>47.85</v>
      </c>
      <c r="N32" s="54"/>
      <c r="O32" s="55"/>
    </row>
    <row r="33" spans="1:15" ht="14">
      <c r="A33" s="60">
        <f t="shared" si="1"/>
        <v>32</v>
      </c>
      <c r="B33" s="60">
        <v>13</v>
      </c>
      <c r="C33" s="60" t="s">
        <v>70</v>
      </c>
      <c r="D33" s="60" t="s">
        <v>52</v>
      </c>
      <c r="E33" s="60" t="s">
        <v>2</v>
      </c>
      <c r="F33" s="60" t="s">
        <v>160</v>
      </c>
      <c r="G33" s="60" t="s">
        <v>53</v>
      </c>
      <c r="H33" s="60" t="s">
        <v>4</v>
      </c>
      <c r="I33" s="60" t="s">
        <v>3</v>
      </c>
      <c r="J33" s="60" t="s">
        <v>3</v>
      </c>
      <c r="K33" s="61">
        <v>23.54</v>
      </c>
      <c r="L33" s="61">
        <v>24.75</v>
      </c>
      <c r="M33" s="61">
        <f t="shared" si="0"/>
        <v>48.29</v>
      </c>
      <c r="N33" s="54"/>
      <c r="O33" s="55"/>
    </row>
    <row r="34" spans="1:15" ht="14">
      <c r="A34" s="60">
        <f t="shared" si="1"/>
        <v>33</v>
      </c>
      <c r="B34" s="60">
        <v>158</v>
      </c>
      <c r="C34" s="60" t="s">
        <v>290</v>
      </c>
      <c r="D34" s="60" t="s">
        <v>52</v>
      </c>
      <c r="E34" s="60" t="s">
        <v>2</v>
      </c>
      <c r="F34" s="60" t="s">
        <v>291</v>
      </c>
      <c r="G34" s="60" t="s">
        <v>73</v>
      </c>
      <c r="H34" s="60" t="s">
        <v>3</v>
      </c>
      <c r="I34" s="60" t="s">
        <v>3</v>
      </c>
      <c r="J34" s="60" t="s">
        <v>3</v>
      </c>
      <c r="K34" s="61">
        <v>24.5</v>
      </c>
      <c r="L34" s="61">
        <v>24.5</v>
      </c>
      <c r="M34" s="61">
        <f t="shared" ref="M34:M65" si="2">K34+L34</f>
        <v>49</v>
      </c>
      <c r="N34" s="54"/>
      <c r="O34" s="55"/>
    </row>
    <row r="35" spans="1:15" ht="14">
      <c r="A35" s="60">
        <f t="shared" si="1"/>
        <v>34</v>
      </c>
      <c r="B35" s="60">
        <v>70</v>
      </c>
      <c r="C35" s="60" t="s">
        <v>7</v>
      </c>
      <c r="D35" s="60" t="s">
        <v>52</v>
      </c>
      <c r="E35" s="60" t="s">
        <v>8</v>
      </c>
      <c r="F35" s="60" t="s">
        <v>5</v>
      </c>
      <c r="G35" s="60" t="s">
        <v>53</v>
      </c>
      <c r="H35" s="60" t="s">
        <v>4</v>
      </c>
      <c r="I35" s="60" t="s">
        <v>3</v>
      </c>
      <c r="J35" s="60" t="s">
        <v>3</v>
      </c>
      <c r="K35" s="61">
        <v>24.84</v>
      </c>
      <c r="L35" s="61">
        <v>24.63</v>
      </c>
      <c r="M35" s="61">
        <f t="shared" si="2"/>
        <v>49.47</v>
      </c>
      <c r="N35" s="54"/>
      <c r="O35" s="55"/>
    </row>
    <row r="36" spans="1:15" ht="14">
      <c r="A36" s="60">
        <f t="shared" si="1"/>
        <v>35</v>
      </c>
      <c r="B36" s="60">
        <v>84</v>
      </c>
      <c r="C36" s="60" t="s">
        <v>226</v>
      </c>
      <c r="D36" s="60" t="s">
        <v>52</v>
      </c>
      <c r="E36" s="60" t="s">
        <v>2</v>
      </c>
      <c r="F36" s="60" t="s">
        <v>196</v>
      </c>
      <c r="G36" s="60" t="s">
        <v>53</v>
      </c>
      <c r="H36" s="60" t="s">
        <v>3</v>
      </c>
      <c r="I36" s="60" t="s">
        <v>3</v>
      </c>
      <c r="J36" s="60" t="s">
        <v>3</v>
      </c>
      <c r="K36" s="61">
        <v>25.72</v>
      </c>
      <c r="L36" s="61">
        <v>24.07</v>
      </c>
      <c r="M36" s="61">
        <f t="shared" si="2"/>
        <v>49.79</v>
      </c>
      <c r="N36" s="54"/>
      <c r="O36" s="55"/>
    </row>
    <row r="37" spans="1:15" ht="14">
      <c r="A37" s="60">
        <f t="shared" si="1"/>
        <v>36</v>
      </c>
      <c r="B37" s="60">
        <v>74</v>
      </c>
      <c r="C37" s="60" t="s">
        <v>212</v>
      </c>
      <c r="D37" s="60" t="s">
        <v>52</v>
      </c>
      <c r="E37" s="60" t="s">
        <v>2</v>
      </c>
      <c r="F37" s="60" t="s">
        <v>5</v>
      </c>
      <c r="G37" s="60" t="s">
        <v>53</v>
      </c>
      <c r="H37" s="60" t="s">
        <v>3</v>
      </c>
      <c r="I37" s="60" t="s">
        <v>3</v>
      </c>
      <c r="J37" s="60" t="s">
        <v>3</v>
      </c>
      <c r="K37" s="61">
        <v>24.87</v>
      </c>
      <c r="L37" s="61">
        <v>25.01</v>
      </c>
      <c r="M37" s="61">
        <f t="shared" si="2"/>
        <v>49.88</v>
      </c>
      <c r="N37" s="54"/>
      <c r="O37" s="55"/>
    </row>
    <row r="38" spans="1:15" ht="14">
      <c r="A38" s="60">
        <f t="shared" si="1"/>
        <v>37</v>
      </c>
      <c r="B38" s="60">
        <v>9</v>
      </c>
      <c r="C38" s="60" t="s">
        <v>159</v>
      </c>
      <c r="D38" s="60" t="s">
        <v>52</v>
      </c>
      <c r="E38" s="60" t="s">
        <v>8</v>
      </c>
      <c r="F38" s="60" t="s">
        <v>160</v>
      </c>
      <c r="G38" s="60" t="s">
        <v>53</v>
      </c>
      <c r="H38" s="60" t="s">
        <v>3</v>
      </c>
      <c r="I38" s="60" t="s">
        <v>3</v>
      </c>
      <c r="J38" s="60" t="s">
        <v>3</v>
      </c>
      <c r="K38" s="61">
        <v>24.51</v>
      </c>
      <c r="L38" s="61">
        <v>25.94</v>
      </c>
      <c r="M38" s="61">
        <f t="shared" si="2"/>
        <v>50.45</v>
      </c>
      <c r="N38" s="54"/>
      <c r="O38" s="55"/>
    </row>
    <row r="39" spans="1:15" ht="14">
      <c r="A39" s="60">
        <f t="shared" si="1"/>
        <v>38</v>
      </c>
      <c r="B39" s="60">
        <v>8</v>
      </c>
      <c r="C39" s="60" t="s">
        <v>38</v>
      </c>
      <c r="D39" s="60" t="s">
        <v>52</v>
      </c>
      <c r="E39" s="60" t="s">
        <v>2</v>
      </c>
      <c r="F39" s="60" t="s">
        <v>154</v>
      </c>
      <c r="G39" s="60" t="s">
        <v>53</v>
      </c>
      <c r="H39" s="60" t="s">
        <v>3</v>
      </c>
      <c r="I39" s="60" t="s">
        <v>3</v>
      </c>
      <c r="J39" s="60" t="s">
        <v>3</v>
      </c>
      <c r="K39" s="61">
        <v>26.58</v>
      </c>
      <c r="L39" s="61">
        <v>24.01</v>
      </c>
      <c r="M39" s="61">
        <f t="shared" si="2"/>
        <v>50.59</v>
      </c>
      <c r="N39" s="54"/>
      <c r="O39" s="55"/>
    </row>
    <row r="40" spans="1:15" ht="14">
      <c r="A40" s="60">
        <f t="shared" si="1"/>
        <v>39</v>
      </c>
      <c r="B40" s="60">
        <v>2</v>
      </c>
      <c r="C40" s="60" t="s">
        <v>12</v>
      </c>
      <c r="D40" s="60" t="s">
        <v>52</v>
      </c>
      <c r="E40" s="60" t="s">
        <v>2</v>
      </c>
      <c r="F40" s="60" t="s">
        <v>154</v>
      </c>
      <c r="G40" s="60" t="s">
        <v>53</v>
      </c>
      <c r="H40" s="60" t="s">
        <v>3</v>
      </c>
      <c r="I40" s="60" t="s">
        <v>3</v>
      </c>
      <c r="J40" s="60" t="s">
        <v>3</v>
      </c>
      <c r="K40" s="61">
        <v>25.75</v>
      </c>
      <c r="L40" s="61">
        <v>24.86</v>
      </c>
      <c r="M40" s="61">
        <f t="shared" si="2"/>
        <v>50.61</v>
      </c>
      <c r="N40" s="54"/>
      <c r="O40" s="55"/>
    </row>
    <row r="41" spans="1:15" ht="14">
      <c r="A41" s="60">
        <f t="shared" si="1"/>
        <v>40</v>
      </c>
      <c r="B41" s="60">
        <v>62</v>
      </c>
      <c r="C41" s="60" t="s">
        <v>204</v>
      </c>
      <c r="D41" s="60" t="s">
        <v>52</v>
      </c>
      <c r="E41" s="60" t="s">
        <v>2</v>
      </c>
      <c r="F41" s="60" t="s">
        <v>203</v>
      </c>
      <c r="G41" s="60" t="s">
        <v>53</v>
      </c>
      <c r="H41" s="60" t="s">
        <v>3</v>
      </c>
      <c r="I41" s="60" t="s">
        <v>3</v>
      </c>
      <c r="J41" s="60" t="s">
        <v>4</v>
      </c>
      <c r="K41" s="61">
        <v>24.8</v>
      </c>
      <c r="L41" s="61">
        <v>25.99</v>
      </c>
      <c r="M41" s="61">
        <f t="shared" si="2"/>
        <v>50.79</v>
      </c>
      <c r="N41" s="54"/>
      <c r="O41" s="55"/>
    </row>
    <row r="42" spans="1:15" ht="14">
      <c r="A42" s="60">
        <f t="shared" si="1"/>
        <v>41</v>
      </c>
      <c r="B42" s="60">
        <v>164</v>
      </c>
      <c r="C42" s="60" t="s">
        <v>295</v>
      </c>
      <c r="D42" s="60" t="s">
        <v>52</v>
      </c>
      <c r="E42" s="60" t="s">
        <v>8</v>
      </c>
      <c r="F42" s="60" t="s">
        <v>291</v>
      </c>
      <c r="G42" s="60" t="s">
        <v>73</v>
      </c>
      <c r="H42" s="60" t="s">
        <v>3</v>
      </c>
      <c r="I42" s="60" t="s">
        <v>3</v>
      </c>
      <c r="J42" s="60" t="s">
        <v>3</v>
      </c>
      <c r="K42" s="61">
        <v>25.19</v>
      </c>
      <c r="L42" s="61">
        <v>25.94</v>
      </c>
      <c r="M42" s="61">
        <f t="shared" si="2"/>
        <v>51.13</v>
      </c>
      <c r="N42" s="54"/>
      <c r="O42" s="55"/>
    </row>
    <row r="43" spans="1:15" ht="14">
      <c r="A43" s="60">
        <f t="shared" si="1"/>
        <v>42</v>
      </c>
      <c r="B43" s="60">
        <v>50</v>
      </c>
      <c r="C43" s="60" t="s">
        <v>61</v>
      </c>
      <c r="D43" s="60" t="s">
        <v>52</v>
      </c>
      <c r="E43" s="60" t="s">
        <v>2</v>
      </c>
      <c r="F43" s="60" t="s">
        <v>16</v>
      </c>
      <c r="G43" s="60" t="s">
        <v>53</v>
      </c>
      <c r="H43" s="60" t="s">
        <v>4</v>
      </c>
      <c r="I43" s="60" t="s">
        <v>3</v>
      </c>
      <c r="J43" s="60" t="s">
        <v>3</v>
      </c>
      <c r="K43" s="61">
        <v>25.42</v>
      </c>
      <c r="L43" s="61">
        <v>26.1</v>
      </c>
      <c r="M43" s="61">
        <f t="shared" si="2"/>
        <v>51.52</v>
      </c>
      <c r="N43" s="54"/>
      <c r="O43" s="55"/>
    </row>
    <row r="44" spans="1:15" ht="14">
      <c r="A44" s="60">
        <f t="shared" si="1"/>
        <v>43</v>
      </c>
      <c r="B44" s="60">
        <v>15</v>
      </c>
      <c r="C44" s="60" t="s">
        <v>20</v>
      </c>
      <c r="D44" s="60" t="s">
        <v>52</v>
      </c>
      <c r="E44" s="60" t="s">
        <v>2</v>
      </c>
      <c r="F44" s="60" t="s">
        <v>160</v>
      </c>
      <c r="G44" s="60" t="s">
        <v>53</v>
      </c>
      <c r="H44" s="60" t="s">
        <v>3</v>
      </c>
      <c r="I44" s="60" t="s">
        <v>3</v>
      </c>
      <c r="J44" s="60" t="s">
        <v>3</v>
      </c>
      <c r="K44" s="61">
        <v>25.43</v>
      </c>
      <c r="L44" s="61">
        <v>26.18</v>
      </c>
      <c r="M44" s="61">
        <f t="shared" si="2"/>
        <v>51.61</v>
      </c>
      <c r="N44" s="54"/>
      <c r="O44" s="55"/>
    </row>
    <row r="45" spans="1:15" ht="14">
      <c r="A45" s="60">
        <f t="shared" si="1"/>
        <v>44</v>
      </c>
      <c r="B45" s="60">
        <v>57</v>
      </c>
      <c r="C45" s="60" t="s">
        <v>199</v>
      </c>
      <c r="D45" s="60" t="s">
        <v>52</v>
      </c>
      <c r="E45" s="60" t="s">
        <v>2</v>
      </c>
      <c r="F45" s="60" t="s">
        <v>197</v>
      </c>
      <c r="G45" s="60" t="s">
        <v>53</v>
      </c>
      <c r="H45" s="60" t="s">
        <v>3</v>
      </c>
      <c r="I45" s="60" t="s">
        <v>3</v>
      </c>
      <c r="J45" s="60" t="s">
        <v>3</v>
      </c>
      <c r="K45" s="61">
        <v>26</v>
      </c>
      <c r="L45" s="61">
        <v>25.63</v>
      </c>
      <c r="M45" s="61">
        <f t="shared" si="2"/>
        <v>51.629999999999995</v>
      </c>
      <c r="N45" s="54"/>
      <c r="O45" s="55"/>
    </row>
    <row r="46" spans="1:15" ht="14">
      <c r="A46" s="60">
        <f t="shared" si="1"/>
        <v>45</v>
      </c>
      <c r="B46" s="60">
        <v>1</v>
      </c>
      <c r="C46" s="60" t="s">
        <v>18</v>
      </c>
      <c r="D46" s="60" t="s">
        <v>52</v>
      </c>
      <c r="E46" s="60" t="s">
        <v>8</v>
      </c>
      <c r="F46" s="60" t="s">
        <v>153</v>
      </c>
      <c r="G46" s="60" t="s">
        <v>53</v>
      </c>
      <c r="H46" s="60" t="s">
        <v>3</v>
      </c>
      <c r="I46" s="60" t="s">
        <v>3</v>
      </c>
      <c r="J46" s="60" t="s">
        <v>3</v>
      </c>
      <c r="K46" s="61">
        <v>25.59</v>
      </c>
      <c r="L46" s="61">
        <v>26.29</v>
      </c>
      <c r="M46" s="61">
        <f t="shared" si="2"/>
        <v>51.879999999999995</v>
      </c>
      <c r="N46" s="54"/>
      <c r="O46" s="55"/>
    </row>
    <row r="47" spans="1:15" ht="14">
      <c r="A47" s="60">
        <f t="shared" si="1"/>
        <v>46</v>
      </c>
      <c r="B47" s="60">
        <v>75</v>
      </c>
      <c r="C47" s="60" t="s">
        <v>89</v>
      </c>
      <c r="D47" s="60" t="s">
        <v>54</v>
      </c>
      <c r="E47" s="60" t="s">
        <v>2</v>
      </c>
      <c r="F47" s="60" t="s">
        <v>213</v>
      </c>
      <c r="G47" s="60" t="s">
        <v>53</v>
      </c>
      <c r="H47" s="60" t="s">
        <v>3</v>
      </c>
      <c r="I47" s="60" t="s">
        <v>3</v>
      </c>
      <c r="J47" s="60" t="s">
        <v>3</v>
      </c>
      <c r="K47" s="61">
        <v>26.36</v>
      </c>
      <c r="L47" s="61">
        <v>25.54</v>
      </c>
      <c r="M47" s="61">
        <f t="shared" si="2"/>
        <v>51.9</v>
      </c>
      <c r="N47" s="54"/>
      <c r="O47" s="55"/>
    </row>
    <row r="48" spans="1:15" ht="14">
      <c r="A48" s="60">
        <f t="shared" si="1"/>
        <v>47</v>
      </c>
      <c r="B48" s="60">
        <v>47</v>
      </c>
      <c r="C48" s="60" t="s">
        <v>192</v>
      </c>
      <c r="D48" s="60" t="s">
        <v>52</v>
      </c>
      <c r="E48" s="60" t="s">
        <v>8</v>
      </c>
      <c r="F48" s="60" t="s">
        <v>190</v>
      </c>
      <c r="G48" s="60" t="s">
        <v>53</v>
      </c>
      <c r="H48" s="60" t="s">
        <v>3</v>
      </c>
      <c r="I48" s="60" t="s">
        <v>3</v>
      </c>
      <c r="J48" s="60" t="s">
        <v>3</v>
      </c>
      <c r="K48" s="61">
        <v>26.67</v>
      </c>
      <c r="L48" s="61">
        <v>25.73</v>
      </c>
      <c r="M48" s="61">
        <f t="shared" si="2"/>
        <v>52.400000000000006</v>
      </c>
      <c r="N48" s="54"/>
      <c r="O48" s="55"/>
    </row>
    <row r="49" spans="1:15" ht="14">
      <c r="A49" s="60">
        <f t="shared" si="1"/>
        <v>48</v>
      </c>
      <c r="B49" s="60">
        <v>38</v>
      </c>
      <c r="C49" s="60" t="s">
        <v>184</v>
      </c>
      <c r="D49" s="60" t="s">
        <v>52</v>
      </c>
      <c r="E49" s="60" t="s">
        <v>8</v>
      </c>
      <c r="F49" s="60" t="s">
        <v>185</v>
      </c>
      <c r="G49" s="60" t="s">
        <v>53</v>
      </c>
      <c r="H49" s="60" t="s">
        <v>3</v>
      </c>
      <c r="I49" s="60" t="s">
        <v>3</v>
      </c>
      <c r="J49" s="60" t="s">
        <v>3</v>
      </c>
      <c r="K49" s="61">
        <v>25.91</v>
      </c>
      <c r="L49" s="61">
        <v>26.52</v>
      </c>
      <c r="M49" s="61">
        <f t="shared" si="2"/>
        <v>52.43</v>
      </c>
      <c r="N49" s="54"/>
      <c r="O49" s="55"/>
    </row>
    <row r="50" spans="1:15" ht="14">
      <c r="A50" s="60">
        <f t="shared" si="1"/>
        <v>49</v>
      </c>
      <c r="B50" s="60">
        <v>45</v>
      </c>
      <c r="C50" s="60" t="s">
        <v>81</v>
      </c>
      <c r="D50" s="60" t="s">
        <v>52</v>
      </c>
      <c r="E50" s="60" t="s">
        <v>2</v>
      </c>
      <c r="F50" s="60" t="s">
        <v>190</v>
      </c>
      <c r="G50" s="60" t="s">
        <v>53</v>
      </c>
      <c r="H50" s="60" t="s">
        <v>3</v>
      </c>
      <c r="I50" s="60" t="s">
        <v>3</v>
      </c>
      <c r="J50" s="60" t="s">
        <v>3</v>
      </c>
      <c r="K50" s="61">
        <v>26.6</v>
      </c>
      <c r="L50" s="61">
        <v>25.91</v>
      </c>
      <c r="M50" s="61">
        <f t="shared" si="2"/>
        <v>52.510000000000005</v>
      </c>
      <c r="N50" s="54"/>
      <c r="O50" s="55"/>
    </row>
    <row r="51" spans="1:15" ht="14">
      <c r="A51" s="60">
        <f t="shared" si="1"/>
        <v>50</v>
      </c>
      <c r="B51" s="60">
        <v>16</v>
      </c>
      <c r="C51" s="60" t="s">
        <v>69</v>
      </c>
      <c r="D51" s="60" t="s">
        <v>52</v>
      </c>
      <c r="E51" s="60" t="s">
        <v>8</v>
      </c>
      <c r="F51" s="60" t="s">
        <v>66</v>
      </c>
      <c r="G51" s="60" t="s">
        <v>53</v>
      </c>
      <c r="H51" s="60" t="s">
        <v>3</v>
      </c>
      <c r="I51" s="60" t="s">
        <v>3</v>
      </c>
      <c r="J51" s="60" t="s">
        <v>3</v>
      </c>
      <c r="K51" s="61">
        <v>26.58</v>
      </c>
      <c r="L51" s="61">
        <v>26.06</v>
      </c>
      <c r="M51" s="61">
        <f t="shared" si="2"/>
        <v>52.64</v>
      </c>
      <c r="N51" s="54"/>
      <c r="O51" s="55"/>
    </row>
    <row r="52" spans="1:15" ht="14">
      <c r="A52" s="60">
        <f t="shared" si="1"/>
        <v>51</v>
      </c>
      <c r="B52" s="60">
        <v>171</v>
      </c>
      <c r="C52" s="60" t="s">
        <v>303</v>
      </c>
      <c r="D52" s="60" t="s">
        <v>52</v>
      </c>
      <c r="E52" s="60" t="s">
        <v>2</v>
      </c>
      <c r="F52" s="60" t="s">
        <v>22</v>
      </c>
      <c r="G52" s="60" t="s">
        <v>80</v>
      </c>
      <c r="H52" s="60" t="s">
        <v>3</v>
      </c>
      <c r="I52" s="60" t="s">
        <v>3</v>
      </c>
      <c r="J52" s="60" t="s">
        <v>3</v>
      </c>
      <c r="K52" s="61">
        <v>27.52</v>
      </c>
      <c r="L52" s="61">
        <v>25.53</v>
      </c>
      <c r="M52" s="61">
        <f t="shared" si="2"/>
        <v>53.05</v>
      </c>
      <c r="N52" s="54"/>
      <c r="O52" s="55"/>
    </row>
    <row r="53" spans="1:15" ht="14">
      <c r="A53" s="60">
        <f t="shared" si="1"/>
        <v>52</v>
      </c>
      <c r="B53" s="60">
        <v>30</v>
      </c>
      <c r="C53" s="60" t="s">
        <v>175</v>
      </c>
      <c r="D53" s="60" t="s">
        <v>52</v>
      </c>
      <c r="E53" s="60" t="s">
        <v>2</v>
      </c>
      <c r="F53" s="60" t="s">
        <v>9</v>
      </c>
      <c r="G53" s="60" t="s">
        <v>53</v>
      </c>
      <c r="H53" s="60" t="s">
        <v>3</v>
      </c>
      <c r="I53" s="60" t="s">
        <v>3</v>
      </c>
      <c r="J53" s="60" t="s">
        <v>3</v>
      </c>
      <c r="K53" s="61">
        <v>25.77</v>
      </c>
      <c r="L53" s="61">
        <v>27.37</v>
      </c>
      <c r="M53" s="61">
        <f t="shared" si="2"/>
        <v>53.14</v>
      </c>
      <c r="N53" s="54"/>
      <c r="O53" s="55"/>
    </row>
    <row r="54" spans="1:15" ht="14">
      <c r="A54" s="60">
        <f t="shared" si="1"/>
        <v>53</v>
      </c>
      <c r="B54" s="60">
        <v>105</v>
      </c>
      <c r="C54" s="60" t="s">
        <v>248</v>
      </c>
      <c r="D54" s="60" t="s">
        <v>52</v>
      </c>
      <c r="E54" s="60" t="s">
        <v>8</v>
      </c>
      <c r="F54" s="60" t="s">
        <v>242</v>
      </c>
      <c r="G54" s="60" t="s">
        <v>73</v>
      </c>
      <c r="H54" s="60" t="s">
        <v>3</v>
      </c>
      <c r="I54" s="60" t="s">
        <v>3</v>
      </c>
      <c r="J54" s="60" t="s">
        <v>3</v>
      </c>
      <c r="K54" s="61">
        <v>25.95</v>
      </c>
      <c r="L54" s="61">
        <v>27.32</v>
      </c>
      <c r="M54" s="61">
        <f t="shared" si="2"/>
        <v>53.269999999999996</v>
      </c>
      <c r="N54" s="54"/>
      <c r="O54" s="55"/>
    </row>
    <row r="55" spans="1:15" ht="14">
      <c r="A55" s="60">
        <f t="shared" si="1"/>
        <v>54</v>
      </c>
      <c r="B55" s="60">
        <v>182</v>
      </c>
      <c r="C55" s="60" t="s">
        <v>309</v>
      </c>
      <c r="D55" s="60" t="s">
        <v>54</v>
      </c>
      <c r="E55" s="60" t="s">
        <v>2</v>
      </c>
      <c r="F55" s="60" t="s">
        <v>277</v>
      </c>
      <c r="G55" s="60" t="s">
        <v>73</v>
      </c>
      <c r="H55" s="60" t="s">
        <v>3</v>
      </c>
      <c r="I55" s="60" t="s">
        <v>3</v>
      </c>
      <c r="J55" s="60" t="s">
        <v>3</v>
      </c>
      <c r="K55" s="61">
        <v>27.98</v>
      </c>
      <c r="L55" s="61">
        <v>25.35</v>
      </c>
      <c r="M55" s="61">
        <f t="shared" si="2"/>
        <v>53.33</v>
      </c>
      <c r="N55" s="54"/>
      <c r="O55" s="55"/>
    </row>
    <row r="56" spans="1:15" ht="14">
      <c r="A56" s="60">
        <f t="shared" si="1"/>
        <v>55</v>
      </c>
      <c r="B56" s="60">
        <v>44</v>
      </c>
      <c r="C56" s="60" t="s">
        <v>189</v>
      </c>
      <c r="D56" s="60" t="s">
        <v>52</v>
      </c>
      <c r="E56" s="60" t="s">
        <v>2</v>
      </c>
      <c r="F56" s="60" t="s">
        <v>185</v>
      </c>
      <c r="G56" s="60" t="s">
        <v>53</v>
      </c>
      <c r="H56" s="60" t="s">
        <v>3</v>
      </c>
      <c r="I56" s="60" t="s">
        <v>3</v>
      </c>
      <c r="J56" s="60" t="s">
        <v>3</v>
      </c>
      <c r="K56" s="61">
        <v>26.37</v>
      </c>
      <c r="L56" s="61">
        <v>27.01</v>
      </c>
      <c r="M56" s="61">
        <f t="shared" si="2"/>
        <v>53.38</v>
      </c>
      <c r="N56" s="54"/>
      <c r="O56" s="55"/>
    </row>
    <row r="57" spans="1:15" ht="14">
      <c r="A57" s="60">
        <f t="shared" si="1"/>
        <v>56</v>
      </c>
      <c r="B57" s="60">
        <v>109</v>
      </c>
      <c r="C57" s="60" t="s">
        <v>101</v>
      </c>
      <c r="D57" s="60" t="s">
        <v>52</v>
      </c>
      <c r="E57" s="60" t="s">
        <v>2</v>
      </c>
      <c r="F57" s="60" t="s">
        <v>41</v>
      </c>
      <c r="G57" s="60" t="s">
        <v>73</v>
      </c>
      <c r="H57" s="60" t="s">
        <v>3</v>
      </c>
      <c r="I57" s="60" t="s">
        <v>3</v>
      </c>
      <c r="J57" s="60" t="s">
        <v>3</v>
      </c>
      <c r="K57" s="61">
        <v>25.8</v>
      </c>
      <c r="L57" s="61">
        <v>27.6</v>
      </c>
      <c r="M57" s="61">
        <f t="shared" si="2"/>
        <v>53.400000000000006</v>
      </c>
      <c r="N57" s="54"/>
      <c r="O57" s="55"/>
    </row>
    <row r="58" spans="1:15" ht="14">
      <c r="A58" s="60">
        <f t="shared" si="1"/>
        <v>57</v>
      </c>
      <c r="B58" s="60">
        <v>156</v>
      </c>
      <c r="C58" s="60" t="s">
        <v>288</v>
      </c>
      <c r="D58" s="60" t="s">
        <v>52</v>
      </c>
      <c r="E58" s="60" t="s">
        <v>8</v>
      </c>
      <c r="F58" s="60" t="s">
        <v>283</v>
      </c>
      <c r="G58" s="60" t="s">
        <v>73</v>
      </c>
      <c r="H58" s="60" t="s">
        <v>3</v>
      </c>
      <c r="I58" s="60" t="s">
        <v>3</v>
      </c>
      <c r="J58" s="60" t="s">
        <v>3</v>
      </c>
      <c r="K58" s="61">
        <v>26.32</v>
      </c>
      <c r="L58" s="61">
        <v>27.11</v>
      </c>
      <c r="M58" s="61">
        <f t="shared" si="2"/>
        <v>53.43</v>
      </c>
      <c r="N58" s="54"/>
      <c r="O58" s="55"/>
    </row>
    <row r="59" spans="1:15" ht="14">
      <c r="A59" s="60">
        <f t="shared" si="1"/>
        <v>58</v>
      </c>
      <c r="B59" s="60">
        <v>18</v>
      </c>
      <c r="C59" s="60" t="s">
        <v>14</v>
      </c>
      <c r="D59" s="60" t="s">
        <v>52</v>
      </c>
      <c r="E59" s="60" t="s">
        <v>2</v>
      </c>
      <c r="F59" s="60" t="s">
        <v>165</v>
      </c>
      <c r="G59" s="60" t="s">
        <v>53</v>
      </c>
      <c r="H59" s="60" t="s">
        <v>3</v>
      </c>
      <c r="I59" s="60" t="s">
        <v>4</v>
      </c>
      <c r="J59" s="60" t="s">
        <v>3</v>
      </c>
      <c r="K59" s="61">
        <v>27.37</v>
      </c>
      <c r="L59" s="61">
        <v>26.07</v>
      </c>
      <c r="M59" s="61">
        <f t="shared" si="2"/>
        <v>53.44</v>
      </c>
      <c r="N59" s="54"/>
      <c r="O59" s="55"/>
    </row>
    <row r="60" spans="1:15" ht="14">
      <c r="A60" s="60">
        <f t="shared" si="1"/>
        <v>59</v>
      </c>
      <c r="B60" s="60">
        <v>79</v>
      </c>
      <c r="C60" s="60" t="s">
        <v>218</v>
      </c>
      <c r="D60" s="60" t="s">
        <v>52</v>
      </c>
      <c r="E60" s="60" t="s">
        <v>8</v>
      </c>
      <c r="F60" s="60" t="s">
        <v>216</v>
      </c>
      <c r="G60" s="60" t="s">
        <v>53</v>
      </c>
      <c r="H60" s="60" t="s">
        <v>4</v>
      </c>
      <c r="I60" s="60" t="s">
        <v>4</v>
      </c>
      <c r="J60" s="60" t="s">
        <v>3</v>
      </c>
      <c r="K60" s="61">
        <v>27.06</v>
      </c>
      <c r="L60" s="61">
        <v>26.51</v>
      </c>
      <c r="M60" s="61">
        <f t="shared" si="2"/>
        <v>53.57</v>
      </c>
      <c r="N60" s="54"/>
      <c r="O60" s="55"/>
    </row>
    <row r="61" spans="1:15" ht="14">
      <c r="A61" s="60">
        <f t="shared" si="1"/>
        <v>60</v>
      </c>
      <c r="B61" s="60">
        <v>25</v>
      </c>
      <c r="C61" s="60" t="s">
        <v>19</v>
      </c>
      <c r="D61" s="60" t="s">
        <v>52</v>
      </c>
      <c r="E61" s="60" t="s">
        <v>2</v>
      </c>
      <c r="F61" s="60" t="s">
        <v>171</v>
      </c>
      <c r="G61" s="60" t="s">
        <v>53</v>
      </c>
      <c r="H61" s="60" t="s">
        <v>3</v>
      </c>
      <c r="I61" s="60" t="s">
        <v>4</v>
      </c>
      <c r="J61" s="60" t="s">
        <v>3</v>
      </c>
      <c r="K61" s="61">
        <v>27.22</v>
      </c>
      <c r="L61" s="61">
        <v>26.64</v>
      </c>
      <c r="M61" s="61">
        <f t="shared" si="2"/>
        <v>53.86</v>
      </c>
      <c r="N61" s="54"/>
      <c r="O61" s="55"/>
    </row>
    <row r="62" spans="1:15" ht="14">
      <c r="A62" s="60">
        <f t="shared" si="1"/>
        <v>61</v>
      </c>
      <c r="B62" s="60">
        <v>106</v>
      </c>
      <c r="C62" s="60" t="s">
        <v>92</v>
      </c>
      <c r="D62" s="60" t="s">
        <v>52</v>
      </c>
      <c r="E62" s="60" t="s">
        <v>8</v>
      </c>
      <c r="F62" s="60" t="s">
        <v>17</v>
      </c>
      <c r="G62" s="60" t="s">
        <v>73</v>
      </c>
      <c r="H62" s="60" t="s">
        <v>3</v>
      </c>
      <c r="I62" s="60" t="s">
        <v>3</v>
      </c>
      <c r="J62" s="60" t="s">
        <v>3</v>
      </c>
      <c r="K62" s="61">
        <v>27.62</v>
      </c>
      <c r="L62" s="61">
        <v>26.45</v>
      </c>
      <c r="M62" s="61">
        <f t="shared" si="2"/>
        <v>54.07</v>
      </c>
      <c r="N62" s="54"/>
      <c r="O62" s="55"/>
    </row>
    <row r="63" spans="1:15" ht="14">
      <c r="A63" s="60">
        <f t="shared" si="1"/>
        <v>62</v>
      </c>
      <c r="B63" s="60">
        <v>111</v>
      </c>
      <c r="C63" s="60" t="s">
        <v>251</v>
      </c>
      <c r="D63" s="60" t="s">
        <v>52</v>
      </c>
      <c r="E63" s="60" t="s">
        <v>2</v>
      </c>
      <c r="F63" s="60" t="s">
        <v>41</v>
      </c>
      <c r="G63" s="60" t="s">
        <v>73</v>
      </c>
      <c r="H63" s="60" t="s">
        <v>3</v>
      </c>
      <c r="I63" s="60" t="s">
        <v>3</v>
      </c>
      <c r="J63" s="60" t="s">
        <v>3</v>
      </c>
      <c r="K63" s="61">
        <v>26.72</v>
      </c>
      <c r="L63" s="61">
        <v>27.5</v>
      </c>
      <c r="M63" s="61">
        <f t="shared" si="2"/>
        <v>54.22</v>
      </c>
      <c r="N63" s="54"/>
      <c r="O63" s="55"/>
    </row>
    <row r="64" spans="1:15" ht="14">
      <c r="A64" s="60">
        <f t="shared" si="1"/>
        <v>63</v>
      </c>
      <c r="B64" s="60">
        <v>188</v>
      </c>
      <c r="C64" s="60" t="s">
        <v>315</v>
      </c>
      <c r="D64" s="60" t="s">
        <v>52</v>
      </c>
      <c r="E64" s="60" t="s">
        <v>2</v>
      </c>
      <c r="F64" s="60" t="s">
        <v>86</v>
      </c>
      <c r="G64" s="60" t="s">
        <v>87</v>
      </c>
      <c r="H64" s="60" t="s">
        <v>3</v>
      </c>
      <c r="I64" s="60" t="s">
        <v>3</v>
      </c>
      <c r="J64" s="60" t="s">
        <v>3</v>
      </c>
      <c r="K64" s="61">
        <v>26.63</v>
      </c>
      <c r="L64" s="61">
        <v>27.73</v>
      </c>
      <c r="M64" s="61">
        <f t="shared" si="2"/>
        <v>54.36</v>
      </c>
      <c r="N64" s="54"/>
      <c r="O64" s="55"/>
    </row>
    <row r="65" spans="1:15" ht="14">
      <c r="A65" s="60">
        <f t="shared" si="1"/>
        <v>64</v>
      </c>
      <c r="B65" s="60">
        <v>149</v>
      </c>
      <c r="C65" s="60" t="s">
        <v>36</v>
      </c>
      <c r="D65" s="60" t="s">
        <v>52</v>
      </c>
      <c r="E65" s="60" t="s">
        <v>8</v>
      </c>
      <c r="F65" s="60" t="s">
        <v>35</v>
      </c>
      <c r="G65" s="60" t="s">
        <v>73</v>
      </c>
      <c r="H65" s="60" t="s">
        <v>3</v>
      </c>
      <c r="I65" s="60" t="s">
        <v>3</v>
      </c>
      <c r="J65" s="60" t="s">
        <v>3</v>
      </c>
      <c r="K65" s="61">
        <v>27.11</v>
      </c>
      <c r="L65" s="61">
        <v>27.3</v>
      </c>
      <c r="M65" s="61">
        <f t="shared" si="2"/>
        <v>54.41</v>
      </c>
      <c r="N65" s="54"/>
      <c r="O65" s="55"/>
    </row>
    <row r="66" spans="1:15" ht="14">
      <c r="A66" s="60">
        <f t="shared" si="1"/>
        <v>65</v>
      </c>
      <c r="B66" s="60">
        <v>107</v>
      </c>
      <c r="C66" s="60" t="s">
        <v>100</v>
      </c>
      <c r="D66" s="60" t="s">
        <v>52</v>
      </c>
      <c r="E66" s="60" t="s">
        <v>2</v>
      </c>
      <c r="F66" s="60" t="s">
        <v>41</v>
      </c>
      <c r="G66" s="60" t="s">
        <v>73</v>
      </c>
      <c r="H66" s="60" t="s">
        <v>3</v>
      </c>
      <c r="I66" s="60" t="s">
        <v>3</v>
      </c>
      <c r="J66" s="60" t="s">
        <v>3</v>
      </c>
      <c r="K66" s="61">
        <v>27.24</v>
      </c>
      <c r="L66" s="61">
        <v>27.57</v>
      </c>
      <c r="M66" s="61">
        <f t="shared" ref="M66:M97" si="3">K66+L66</f>
        <v>54.81</v>
      </c>
      <c r="N66" s="54"/>
      <c r="O66" s="55"/>
    </row>
    <row r="67" spans="1:15" ht="14">
      <c r="A67" s="60">
        <f t="shared" si="1"/>
        <v>66</v>
      </c>
      <c r="B67" s="60">
        <v>166</v>
      </c>
      <c r="C67" s="60" t="s">
        <v>297</v>
      </c>
      <c r="D67" s="60" t="s">
        <v>52</v>
      </c>
      <c r="E67" s="60" t="s">
        <v>8</v>
      </c>
      <c r="F67" s="60" t="s">
        <v>298</v>
      </c>
      <c r="G67" s="60" t="s">
        <v>73</v>
      </c>
      <c r="H67" s="60" t="s">
        <v>3</v>
      </c>
      <c r="I67" s="60" t="s">
        <v>3</v>
      </c>
      <c r="J67" s="60" t="s">
        <v>3</v>
      </c>
      <c r="K67" s="61">
        <v>26.6</v>
      </c>
      <c r="L67" s="61">
        <v>28.26</v>
      </c>
      <c r="M67" s="61">
        <f t="shared" si="3"/>
        <v>54.86</v>
      </c>
      <c r="N67" s="54"/>
      <c r="O67" s="55"/>
    </row>
    <row r="68" spans="1:15" ht="14">
      <c r="A68" s="60">
        <f t="shared" ref="A68:A131" si="4">A67+1</f>
        <v>67</v>
      </c>
      <c r="B68" s="60">
        <v>33</v>
      </c>
      <c r="C68" s="60" t="s">
        <v>59</v>
      </c>
      <c r="D68" s="60" t="s">
        <v>54</v>
      </c>
      <c r="E68" s="60" t="s">
        <v>2</v>
      </c>
      <c r="F68" s="60" t="s">
        <v>176</v>
      </c>
      <c r="G68" s="60" t="s">
        <v>53</v>
      </c>
      <c r="H68" s="60" t="s">
        <v>4</v>
      </c>
      <c r="I68" s="60" t="s">
        <v>3</v>
      </c>
      <c r="J68" s="60" t="s">
        <v>3</v>
      </c>
      <c r="K68" s="61">
        <v>26.61</v>
      </c>
      <c r="L68" s="61">
        <v>28.27</v>
      </c>
      <c r="M68" s="61">
        <f t="shared" si="3"/>
        <v>54.879999999999995</v>
      </c>
      <c r="N68" s="54"/>
      <c r="O68" s="55"/>
    </row>
    <row r="69" spans="1:15" ht="14">
      <c r="A69" s="60">
        <f t="shared" si="4"/>
        <v>68</v>
      </c>
      <c r="B69" s="60">
        <v>177</v>
      </c>
      <c r="C69" s="60" t="s">
        <v>27</v>
      </c>
      <c r="D69" s="60" t="s">
        <v>52</v>
      </c>
      <c r="E69" s="60" t="s">
        <v>8</v>
      </c>
      <c r="F69" s="60" t="s">
        <v>307</v>
      </c>
      <c r="G69" s="60" t="s">
        <v>73</v>
      </c>
      <c r="H69" s="60" t="s">
        <v>3</v>
      </c>
      <c r="I69" s="60" t="s">
        <v>3</v>
      </c>
      <c r="J69" s="60" t="s">
        <v>3</v>
      </c>
      <c r="K69" s="61">
        <v>26.57</v>
      </c>
      <c r="L69" s="61">
        <v>28.43</v>
      </c>
      <c r="M69" s="61">
        <f t="shared" si="3"/>
        <v>55</v>
      </c>
      <c r="N69" s="54"/>
      <c r="O69" s="55"/>
    </row>
    <row r="70" spans="1:15" ht="14">
      <c r="A70" s="60">
        <f t="shared" si="4"/>
        <v>69</v>
      </c>
      <c r="B70" s="60">
        <v>67</v>
      </c>
      <c r="C70" s="60" t="s">
        <v>207</v>
      </c>
      <c r="D70" s="60" t="s">
        <v>52</v>
      </c>
      <c r="E70" s="60" t="s">
        <v>8</v>
      </c>
      <c r="F70" s="60" t="s">
        <v>208</v>
      </c>
      <c r="G70" s="60" t="s">
        <v>53</v>
      </c>
      <c r="H70" s="60" t="s">
        <v>3</v>
      </c>
      <c r="I70" s="60" t="s">
        <v>3</v>
      </c>
      <c r="J70" s="60" t="s">
        <v>3</v>
      </c>
      <c r="K70" s="61">
        <v>27.51</v>
      </c>
      <c r="L70" s="61">
        <v>27.62</v>
      </c>
      <c r="M70" s="61">
        <f t="shared" si="3"/>
        <v>55.13</v>
      </c>
      <c r="N70" s="54"/>
      <c r="O70" s="55"/>
    </row>
    <row r="71" spans="1:15" ht="14">
      <c r="A71" s="60">
        <f t="shared" si="4"/>
        <v>70</v>
      </c>
      <c r="B71" s="60">
        <v>152</v>
      </c>
      <c r="C71" s="60" t="s">
        <v>285</v>
      </c>
      <c r="D71" s="60" t="s">
        <v>52</v>
      </c>
      <c r="E71" s="60" t="s">
        <v>8</v>
      </c>
      <c r="F71" s="60" t="s">
        <v>283</v>
      </c>
      <c r="G71" s="60" t="s">
        <v>73</v>
      </c>
      <c r="H71" s="60" t="s">
        <v>3</v>
      </c>
      <c r="I71" s="60" t="s">
        <v>3</v>
      </c>
      <c r="J71" s="60" t="s">
        <v>3</v>
      </c>
      <c r="K71" s="61">
        <v>27.99</v>
      </c>
      <c r="L71" s="61">
        <v>27.23</v>
      </c>
      <c r="M71" s="61">
        <f t="shared" si="3"/>
        <v>55.22</v>
      </c>
      <c r="N71" s="54"/>
      <c r="O71" s="55"/>
    </row>
    <row r="72" spans="1:15" ht="14">
      <c r="A72" s="60">
        <f t="shared" si="4"/>
        <v>71</v>
      </c>
      <c r="B72" s="60">
        <v>68</v>
      </c>
      <c r="C72" s="60" t="s">
        <v>93</v>
      </c>
      <c r="D72" s="60" t="s">
        <v>52</v>
      </c>
      <c r="E72" s="60" t="s">
        <v>2</v>
      </c>
      <c r="F72" s="60" t="s">
        <v>5</v>
      </c>
      <c r="G72" s="60" t="s">
        <v>53</v>
      </c>
      <c r="H72" s="60" t="s">
        <v>4</v>
      </c>
      <c r="I72" s="60" t="s">
        <v>3</v>
      </c>
      <c r="J72" s="60" t="s">
        <v>3</v>
      </c>
      <c r="K72" s="61">
        <v>28.1</v>
      </c>
      <c r="L72" s="61">
        <v>27.2</v>
      </c>
      <c r="M72" s="61">
        <f t="shared" si="3"/>
        <v>55.3</v>
      </c>
      <c r="N72" s="54"/>
      <c r="O72" s="55"/>
    </row>
    <row r="73" spans="1:15" ht="14">
      <c r="A73" s="60">
        <f t="shared" si="4"/>
        <v>72</v>
      </c>
      <c r="B73" s="60">
        <v>54</v>
      </c>
      <c r="C73" s="60" t="s">
        <v>195</v>
      </c>
      <c r="D73" s="60" t="s">
        <v>52</v>
      </c>
      <c r="E73" s="60" t="s">
        <v>8</v>
      </c>
      <c r="F73" s="60" t="s">
        <v>196</v>
      </c>
      <c r="G73" s="60" t="s">
        <v>53</v>
      </c>
      <c r="H73" s="60" t="s">
        <v>3</v>
      </c>
      <c r="I73" s="60" t="s">
        <v>3</v>
      </c>
      <c r="J73" s="60" t="s">
        <v>3</v>
      </c>
      <c r="K73" s="61">
        <v>28.33</v>
      </c>
      <c r="L73" s="61">
        <v>27.11</v>
      </c>
      <c r="M73" s="61">
        <f t="shared" si="3"/>
        <v>55.44</v>
      </c>
      <c r="N73" s="54"/>
      <c r="O73" s="55"/>
    </row>
    <row r="74" spans="1:15" ht="14">
      <c r="A74" s="60">
        <f t="shared" si="4"/>
        <v>73</v>
      </c>
      <c r="B74" s="60">
        <v>170</v>
      </c>
      <c r="C74" s="60" t="s">
        <v>302</v>
      </c>
      <c r="D74" s="60" t="s">
        <v>52</v>
      </c>
      <c r="E74" s="60" t="s">
        <v>2</v>
      </c>
      <c r="F74" s="60" t="s">
        <v>298</v>
      </c>
      <c r="G74" s="60" t="s">
        <v>73</v>
      </c>
      <c r="H74" s="60" t="s">
        <v>3</v>
      </c>
      <c r="I74" s="60" t="s">
        <v>3</v>
      </c>
      <c r="J74" s="60" t="s">
        <v>3</v>
      </c>
      <c r="K74" s="61">
        <v>27.33</v>
      </c>
      <c r="L74" s="61">
        <v>28.62</v>
      </c>
      <c r="M74" s="61">
        <f t="shared" si="3"/>
        <v>55.95</v>
      </c>
      <c r="N74" s="54"/>
      <c r="O74" s="55"/>
    </row>
    <row r="75" spans="1:15" ht="14">
      <c r="A75" s="60">
        <f t="shared" si="4"/>
        <v>74</v>
      </c>
      <c r="B75" s="60">
        <v>71</v>
      </c>
      <c r="C75" s="60" t="s">
        <v>211</v>
      </c>
      <c r="D75" s="60" t="s">
        <v>52</v>
      </c>
      <c r="E75" s="60" t="s">
        <v>8</v>
      </c>
      <c r="F75" s="60" t="s">
        <v>208</v>
      </c>
      <c r="G75" s="60" t="s">
        <v>53</v>
      </c>
      <c r="H75" s="60" t="s">
        <v>3</v>
      </c>
      <c r="I75" s="60" t="s">
        <v>3</v>
      </c>
      <c r="J75" s="60" t="s">
        <v>3</v>
      </c>
      <c r="K75" s="61">
        <v>28.07</v>
      </c>
      <c r="L75" s="61">
        <v>28.1</v>
      </c>
      <c r="M75" s="61">
        <f t="shared" si="3"/>
        <v>56.17</v>
      </c>
      <c r="N75" s="54"/>
      <c r="O75" s="55"/>
    </row>
    <row r="76" spans="1:15" ht="14">
      <c r="A76" s="60">
        <f t="shared" si="4"/>
        <v>75</v>
      </c>
      <c r="B76" s="60">
        <v>14</v>
      </c>
      <c r="C76" s="60" t="s">
        <v>67</v>
      </c>
      <c r="D76" s="60" t="s">
        <v>52</v>
      </c>
      <c r="E76" s="60" t="s">
        <v>2</v>
      </c>
      <c r="F76" s="60" t="s">
        <v>66</v>
      </c>
      <c r="G76" s="60" t="s">
        <v>53</v>
      </c>
      <c r="H76" s="60" t="s">
        <v>3</v>
      </c>
      <c r="I76" s="60" t="s">
        <v>3</v>
      </c>
      <c r="J76" s="60" t="s">
        <v>3</v>
      </c>
      <c r="K76" s="61">
        <v>27.67</v>
      </c>
      <c r="L76" s="61">
        <v>28.65</v>
      </c>
      <c r="M76" s="61">
        <f t="shared" si="3"/>
        <v>56.32</v>
      </c>
      <c r="N76" s="54"/>
      <c r="O76" s="55"/>
    </row>
    <row r="77" spans="1:15" ht="14">
      <c r="A77" s="60">
        <f t="shared" si="4"/>
        <v>76</v>
      </c>
      <c r="B77" s="60">
        <v>7</v>
      </c>
      <c r="C77" s="60" t="s">
        <v>158</v>
      </c>
      <c r="D77" s="60" t="s">
        <v>52</v>
      </c>
      <c r="E77" s="60" t="s">
        <v>8</v>
      </c>
      <c r="F77" s="60" t="s">
        <v>153</v>
      </c>
      <c r="G77" s="60" t="s">
        <v>53</v>
      </c>
      <c r="H77" s="60" t="s">
        <v>3</v>
      </c>
      <c r="I77" s="60" t="s">
        <v>3</v>
      </c>
      <c r="J77" s="60" t="s">
        <v>3</v>
      </c>
      <c r="K77" s="61">
        <v>27.99</v>
      </c>
      <c r="L77" s="61">
        <v>28.54</v>
      </c>
      <c r="M77" s="61">
        <f t="shared" si="3"/>
        <v>56.53</v>
      </c>
      <c r="N77" s="54"/>
      <c r="O77" s="55"/>
    </row>
    <row r="78" spans="1:15" ht="14">
      <c r="A78" s="60">
        <f t="shared" si="4"/>
        <v>77</v>
      </c>
      <c r="B78" s="60">
        <v>161</v>
      </c>
      <c r="C78" s="60" t="s">
        <v>21</v>
      </c>
      <c r="D78" s="60" t="s">
        <v>52</v>
      </c>
      <c r="E78" s="60" t="s">
        <v>2</v>
      </c>
      <c r="F78" s="60" t="s">
        <v>292</v>
      </c>
      <c r="G78" s="60" t="s">
        <v>73</v>
      </c>
      <c r="H78" s="60" t="s">
        <v>4</v>
      </c>
      <c r="I78" s="60" t="s">
        <v>3</v>
      </c>
      <c r="J78" s="60" t="s">
        <v>3</v>
      </c>
      <c r="K78" s="61">
        <v>28.47</v>
      </c>
      <c r="L78" s="61">
        <v>28.68</v>
      </c>
      <c r="M78" s="61">
        <f t="shared" si="3"/>
        <v>57.15</v>
      </c>
      <c r="N78" s="54"/>
      <c r="O78" s="55"/>
    </row>
    <row r="79" spans="1:15" ht="14">
      <c r="A79" s="60">
        <f t="shared" si="4"/>
        <v>78</v>
      </c>
      <c r="B79" s="60">
        <v>26</v>
      </c>
      <c r="C79" s="60" t="s">
        <v>11</v>
      </c>
      <c r="D79" s="60" t="s">
        <v>54</v>
      </c>
      <c r="E79" s="60" t="s">
        <v>2</v>
      </c>
      <c r="F79" s="60" t="s">
        <v>9</v>
      </c>
      <c r="G79" s="60" t="s">
        <v>53</v>
      </c>
      <c r="H79" s="60" t="s">
        <v>3</v>
      </c>
      <c r="I79" s="60" t="s">
        <v>3</v>
      </c>
      <c r="J79" s="60" t="s">
        <v>3</v>
      </c>
      <c r="K79" s="61">
        <v>30.01</v>
      </c>
      <c r="L79" s="61">
        <v>27.69</v>
      </c>
      <c r="M79" s="61">
        <f t="shared" si="3"/>
        <v>57.7</v>
      </c>
      <c r="N79" s="54"/>
      <c r="O79" s="55"/>
    </row>
    <row r="80" spans="1:15" ht="14">
      <c r="A80" s="60">
        <f t="shared" si="4"/>
        <v>79</v>
      </c>
      <c r="B80" s="60">
        <v>28</v>
      </c>
      <c r="C80" s="60" t="s">
        <v>173</v>
      </c>
      <c r="D80" s="60" t="s">
        <v>52</v>
      </c>
      <c r="E80" s="60" t="s">
        <v>8</v>
      </c>
      <c r="F80" s="60" t="s">
        <v>9</v>
      </c>
      <c r="G80" s="60" t="s">
        <v>53</v>
      </c>
      <c r="H80" s="60" t="s">
        <v>3</v>
      </c>
      <c r="I80" s="60" t="s">
        <v>3</v>
      </c>
      <c r="J80" s="60" t="s">
        <v>3</v>
      </c>
      <c r="K80" s="61">
        <v>30.93</v>
      </c>
      <c r="L80" s="61">
        <v>27.06</v>
      </c>
      <c r="M80" s="61">
        <f t="shared" si="3"/>
        <v>57.989999999999995</v>
      </c>
      <c r="N80" s="54"/>
      <c r="O80" s="55"/>
    </row>
    <row r="81" spans="1:15" ht="14">
      <c r="A81" s="60">
        <f t="shared" si="4"/>
        <v>80</v>
      </c>
      <c r="B81" s="60">
        <v>160</v>
      </c>
      <c r="C81" s="60" t="s">
        <v>74</v>
      </c>
      <c r="D81" s="60" t="s">
        <v>52</v>
      </c>
      <c r="E81" s="60" t="s">
        <v>2</v>
      </c>
      <c r="F81" s="60" t="s">
        <v>291</v>
      </c>
      <c r="G81" s="60" t="s">
        <v>73</v>
      </c>
      <c r="H81" s="60" t="s">
        <v>3</v>
      </c>
      <c r="I81" s="60" t="s">
        <v>3</v>
      </c>
      <c r="J81" s="60" t="s">
        <v>3</v>
      </c>
      <c r="K81" s="61">
        <v>29.57</v>
      </c>
      <c r="L81" s="61">
        <v>28.98</v>
      </c>
      <c r="M81" s="61">
        <f t="shared" si="3"/>
        <v>58.55</v>
      </c>
      <c r="N81" s="54"/>
      <c r="O81" s="55"/>
    </row>
    <row r="82" spans="1:15" ht="14">
      <c r="A82" s="60">
        <f t="shared" si="4"/>
        <v>81</v>
      </c>
      <c r="B82" s="60">
        <v>159</v>
      </c>
      <c r="C82" s="60" t="s">
        <v>103</v>
      </c>
      <c r="D82" s="60" t="s">
        <v>52</v>
      </c>
      <c r="E82" s="60" t="s">
        <v>2</v>
      </c>
      <c r="F82" s="60" t="s">
        <v>292</v>
      </c>
      <c r="G82" s="60" t="s">
        <v>73</v>
      </c>
      <c r="H82" s="60" t="s">
        <v>3</v>
      </c>
      <c r="I82" s="60" t="s">
        <v>3</v>
      </c>
      <c r="J82" s="60" t="s">
        <v>3</v>
      </c>
      <c r="K82" s="61">
        <v>29.5</v>
      </c>
      <c r="L82" s="61">
        <v>29.17</v>
      </c>
      <c r="M82" s="61">
        <f t="shared" si="3"/>
        <v>58.67</v>
      </c>
      <c r="N82" s="54"/>
      <c r="O82" s="55"/>
    </row>
    <row r="83" spans="1:15" ht="14">
      <c r="A83" s="60">
        <f t="shared" si="4"/>
        <v>82</v>
      </c>
      <c r="B83" s="60">
        <v>35</v>
      </c>
      <c r="C83" s="60" t="s">
        <v>179</v>
      </c>
      <c r="D83" s="60" t="s">
        <v>52</v>
      </c>
      <c r="E83" s="60" t="s">
        <v>2</v>
      </c>
      <c r="F83" s="60" t="s">
        <v>176</v>
      </c>
      <c r="G83" s="60" t="s">
        <v>53</v>
      </c>
      <c r="H83" s="60" t="s">
        <v>3</v>
      </c>
      <c r="I83" s="60" t="s">
        <v>3</v>
      </c>
      <c r="J83" s="60" t="s">
        <v>3</v>
      </c>
      <c r="K83" s="61">
        <v>30.14</v>
      </c>
      <c r="L83" s="61">
        <v>28.55</v>
      </c>
      <c r="M83" s="61">
        <f t="shared" si="3"/>
        <v>58.69</v>
      </c>
      <c r="N83" s="54"/>
      <c r="O83" s="55"/>
    </row>
    <row r="84" spans="1:15" ht="14">
      <c r="A84" s="60">
        <f t="shared" si="4"/>
        <v>83</v>
      </c>
      <c r="B84" s="60">
        <v>118</v>
      </c>
      <c r="C84" s="60" t="s">
        <v>258</v>
      </c>
      <c r="D84" s="60" t="s">
        <v>52</v>
      </c>
      <c r="E84" s="60" t="s">
        <v>8</v>
      </c>
      <c r="F84" s="60" t="s">
        <v>196</v>
      </c>
      <c r="G84" s="60" t="s">
        <v>53</v>
      </c>
      <c r="H84" s="60" t="s">
        <v>3</v>
      </c>
      <c r="I84" s="60" t="s">
        <v>3</v>
      </c>
      <c r="J84" s="60" t="s">
        <v>3</v>
      </c>
      <c r="K84" s="61">
        <v>29.59</v>
      </c>
      <c r="L84" s="61">
        <v>29.38</v>
      </c>
      <c r="M84" s="61">
        <f t="shared" si="3"/>
        <v>58.97</v>
      </c>
      <c r="N84" s="54"/>
      <c r="O84" s="55"/>
    </row>
    <row r="85" spans="1:15" ht="14">
      <c r="A85" s="60">
        <f t="shared" si="4"/>
        <v>84</v>
      </c>
      <c r="B85" s="60">
        <v>155</v>
      </c>
      <c r="C85" s="60" t="s">
        <v>287</v>
      </c>
      <c r="D85" s="60" t="s">
        <v>52</v>
      </c>
      <c r="E85" s="60" t="s">
        <v>8</v>
      </c>
      <c r="F85" s="60" t="s">
        <v>75</v>
      </c>
      <c r="G85" s="60" t="s">
        <v>73</v>
      </c>
      <c r="H85" s="60" t="s">
        <v>3</v>
      </c>
      <c r="I85" s="60" t="s">
        <v>3</v>
      </c>
      <c r="J85" s="60" t="s">
        <v>3</v>
      </c>
      <c r="K85" s="61">
        <v>30.11</v>
      </c>
      <c r="L85" s="61">
        <v>29</v>
      </c>
      <c r="M85" s="61">
        <f t="shared" si="3"/>
        <v>59.11</v>
      </c>
      <c r="N85" s="54"/>
      <c r="O85" s="55"/>
    </row>
    <row r="86" spans="1:15" ht="14">
      <c r="A86" s="60">
        <f t="shared" si="4"/>
        <v>85</v>
      </c>
      <c r="B86" s="60">
        <v>169</v>
      </c>
      <c r="C86" s="60" t="s">
        <v>301</v>
      </c>
      <c r="D86" s="60" t="s">
        <v>52</v>
      </c>
      <c r="E86" s="60" t="s">
        <v>2</v>
      </c>
      <c r="F86" s="60" t="s">
        <v>22</v>
      </c>
      <c r="G86" s="60" t="s">
        <v>80</v>
      </c>
      <c r="H86" s="60" t="s">
        <v>3</v>
      </c>
      <c r="I86" s="60" t="s">
        <v>3</v>
      </c>
      <c r="J86" s="60" t="s">
        <v>3</v>
      </c>
      <c r="K86" s="61">
        <v>29.99</v>
      </c>
      <c r="L86" s="61">
        <v>29.12</v>
      </c>
      <c r="M86" s="61">
        <f t="shared" si="3"/>
        <v>59.11</v>
      </c>
      <c r="N86" s="54"/>
      <c r="O86" s="55"/>
    </row>
    <row r="87" spans="1:15" ht="14">
      <c r="A87" s="60">
        <f t="shared" si="4"/>
        <v>86</v>
      </c>
      <c r="B87" s="60">
        <v>131</v>
      </c>
      <c r="C87" s="60" t="s">
        <v>269</v>
      </c>
      <c r="D87" s="60" t="s">
        <v>52</v>
      </c>
      <c r="E87" s="60" t="s">
        <v>8</v>
      </c>
      <c r="F87" s="60" t="s">
        <v>242</v>
      </c>
      <c r="G87" s="60" t="s">
        <v>73</v>
      </c>
      <c r="H87" s="60" t="s">
        <v>3</v>
      </c>
      <c r="I87" s="60" t="s">
        <v>3</v>
      </c>
      <c r="J87" s="60" t="s">
        <v>3</v>
      </c>
      <c r="K87" s="61">
        <v>30.51</v>
      </c>
      <c r="L87" s="61">
        <v>28.86</v>
      </c>
      <c r="M87" s="61">
        <f t="shared" si="3"/>
        <v>59.370000000000005</v>
      </c>
      <c r="N87" s="54"/>
      <c r="O87" s="55"/>
    </row>
    <row r="88" spans="1:15" ht="14">
      <c r="A88" s="60">
        <f t="shared" si="4"/>
        <v>87</v>
      </c>
      <c r="B88" s="60">
        <v>86</v>
      </c>
      <c r="C88" s="60" t="s">
        <v>228</v>
      </c>
      <c r="D88" s="60" t="s">
        <v>52</v>
      </c>
      <c r="E88" s="60" t="s">
        <v>2</v>
      </c>
      <c r="F88" s="60" t="s">
        <v>229</v>
      </c>
      <c r="G88" s="60" t="s">
        <v>53</v>
      </c>
      <c r="H88" s="60" t="s">
        <v>4</v>
      </c>
      <c r="I88" s="60" t="s">
        <v>3</v>
      </c>
      <c r="J88" s="60" t="s">
        <v>4</v>
      </c>
      <c r="K88" s="61">
        <v>29.03</v>
      </c>
      <c r="L88" s="61">
        <v>30.4</v>
      </c>
      <c r="M88" s="61">
        <f t="shared" si="3"/>
        <v>59.43</v>
      </c>
      <c r="N88" s="54"/>
      <c r="O88" s="55"/>
    </row>
    <row r="89" spans="1:15" ht="14">
      <c r="A89" s="60">
        <f t="shared" si="4"/>
        <v>88</v>
      </c>
      <c r="B89" s="60">
        <v>212</v>
      </c>
      <c r="C89" s="60" t="s">
        <v>336</v>
      </c>
      <c r="D89" s="60" t="s">
        <v>52</v>
      </c>
      <c r="E89" s="60" t="s">
        <v>8</v>
      </c>
      <c r="F89" s="60" t="s">
        <v>197</v>
      </c>
      <c r="G89" s="60" t="s">
        <v>53</v>
      </c>
      <c r="H89" s="60" t="s">
        <v>3</v>
      </c>
      <c r="I89" s="60" t="s">
        <v>3</v>
      </c>
      <c r="J89" s="60" t="s">
        <v>3</v>
      </c>
      <c r="K89" s="61">
        <v>29.53</v>
      </c>
      <c r="L89" s="61">
        <v>30.43</v>
      </c>
      <c r="M89" s="61">
        <f t="shared" si="3"/>
        <v>59.96</v>
      </c>
      <c r="N89" s="54"/>
      <c r="O89" s="55"/>
    </row>
    <row r="90" spans="1:15" ht="14">
      <c r="A90" s="60">
        <f t="shared" si="4"/>
        <v>89</v>
      </c>
      <c r="B90" s="60">
        <v>77</v>
      </c>
      <c r="C90" s="60" t="s">
        <v>215</v>
      </c>
      <c r="D90" s="60" t="s">
        <v>52</v>
      </c>
      <c r="E90" s="60" t="s">
        <v>2</v>
      </c>
      <c r="F90" s="60" t="s">
        <v>216</v>
      </c>
      <c r="G90" s="60" t="s">
        <v>53</v>
      </c>
      <c r="H90" s="60" t="s">
        <v>4</v>
      </c>
      <c r="I90" s="60" t="s">
        <v>4</v>
      </c>
      <c r="J90" s="60" t="s">
        <v>3</v>
      </c>
      <c r="K90" s="61">
        <v>30.69</v>
      </c>
      <c r="L90" s="61">
        <v>29.31</v>
      </c>
      <c r="M90" s="61">
        <f t="shared" si="3"/>
        <v>60</v>
      </c>
      <c r="N90" s="54"/>
      <c r="O90" s="55"/>
    </row>
    <row r="91" spans="1:15" ht="14">
      <c r="A91" s="60">
        <f t="shared" si="4"/>
        <v>90</v>
      </c>
      <c r="B91" s="60">
        <v>151</v>
      </c>
      <c r="C91" s="60" t="s">
        <v>284</v>
      </c>
      <c r="D91" s="60" t="s">
        <v>52</v>
      </c>
      <c r="E91" s="60" t="s">
        <v>2</v>
      </c>
      <c r="F91" s="60" t="s">
        <v>75</v>
      </c>
      <c r="G91" s="60" t="s">
        <v>73</v>
      </c>
      <c r="H91" s="60" t="s">
        <v>3</v>
      </c>
      <c r="I91" s="60" t="s">
        <v>3</v>
      </c>
      <c r="J91" s="60" t="s">
        <v>3</v>
      </c>
      <c r="K91" s="61">
        <v>30.89</v>
      </c>
      <c r="L91" s="61">
        <v>29.42</v>
      </c>
      <c r="M91" s="61">
        <f t="shared" si="3"/>
        <v>60.31</v>
      </c>
      <c r="N91" s="54"/>
      <c r="O91" s="55"/>
    </row>
    <row r="92" spans="1:15" ht="14">
      <c r="A92" s="60">
        <f t="shared" si="4"/>
        <v>91</v>
      </c>
      <c r="B92" s="60">
        <v>148</v>
      </c>
      <c r="C92" s="60" t="s">
        <v>113</v>
      </c>
      <c r="D92" s="60" t="s">
        <v>52</v>
      </c>
      <c r="E92" s="60" t="s">
        <v>8</v>
      </c>
      <c r="F92" s="60" t="s">
        <v>39</v>
      </c>
      <c r="G92" s="60" t="s">
        <v>80</v>
      </c>
      <c r="H92" s="60" t="s">
        <v>3</v>
      </c>
      <c r="I92" s="60" t="s">
        <v>3</v>
      </c>
      <c r="J92" s="60" t="s">
        <v>3</v>
      </c>
      <c r="K92" s="61">
        <v>30.58</v>
      </c>
      <c r="L92" s="61">
        <v>29.74</v>
      </c>
      <c r="M92" s="61">
        <f t="shared" si="3"/>
        <v>60.319999999999993</v>
      </c>
      <c r="N92" s="54"/>
      <c r="O92" s="55"/>
    </row>
    <row r="93" spans="1:15" ht="14">
      <c r="A93" s="60">
        <f t="shared" si="4"/>
        <v>92</v>
      </c>
      <c r="B93" s="60">
        <v>165</v>
      </c>
      <c r="C93" s="60" t="s">
        <v>296</v>
      </c>
      <c r="D93" s="60" t="s">
        <v>52</v>
      </c>
      <c r="E93" s="60" t="s">
        <v>2</v>
      </c>
      <c r="F93" s="60" t="s">
        <v>292</v>
      </c>
      <c r="G93" s="60" t="s">
        <v>73</v>
      </c>
      <c r="H93" s="60" t="s">
        <v>3</v>
      </c>
      <c r="I93" s="60" t="s">
        <v>3</v>
      </c>
      <c r="J93" s="60" t="s">
        <v>3</v>
      </c>
      <c r="K93" s="61">
        <v>30.7</v>
      </c>
      <c r="L93" s="61">
        <v>29.62</v>
      </c>
      <c r="M93" s="61">
        <f t="shared" si="3"/>
        <v>60.32</v>
      </c>
      <c r="N93" s="54"/>
      <c r="O93" s="55"/>
    </row>
    <row r="94" spans="1:15" ht="14">
      <c r="A94" s="60">
        <f t="shared" si="4"/>
        <v>93</v>
      </c>
      <c r="B94" s="60">
        <v>157</v>
      </c>
      <c r="C94" s="60" t="s">
        <v>289</v>
      </c>
      <c r="D94" s="60" t="s">
        <v>52</v>
      </c>
      <c r="E94" s="60" t="s">
        <v>8</v>
      </c>
      <c r="F94" s="60" t="s">
        <v>75</v>
      </c>
      <c r="G94" s="60" t="s">
        <v>73</v>
      </c>
      <c r="H94" s="60" t="s">
        <v>3</v>
      </c>
      <c r="I94" s="60" t="s">
        <v>3</v>
      </c>
      <c r="J94" s="60" t="s">
        <v>3</v>
      </c>
      <c r="K94" s="61">
        <v>30.63</v>
      </c>
      <c r="L94" s="61">
        <v>29.71</v>
      </c>
      <c r="M94" s="61">
        <f t="shared" si="3"/>
        <v>60.34</v>
      </c>
      <c r="N94" s="54"/>
      <c r="O94" s="55"/>
    </row>
    <row r="95" spans="1:15" ht="14">
      <c r="A95" s="60">
        <f t="shared" si="4"/>
        <v>94</v>
      </c>
      <c r="B95" s="60">
        <v>154</v>
      </c>
      <c r="C95" s="60" t="s">
        <v>32</v>
      </c>
      <c r="D95" s="60" t="s">
        <v>54</v>
      </c>
      <c r="E95" s="60" t="s">
        <v>2</v>
      </c>
      <c r="F95" s="60" t="s">
        <v>283</v>
      </c>
      <c r="G95" s="60" t="s">
        <v>73</v>
      </c>
      <c r="H95" s="60" t="s">
        <v>3</v>
      </c>
      <c r="I95" s="60" t="s">
        <v>3</v>
      </c>
      <c r="J95" s="60" t="s">
        <v>3</v>
      </c>
      <c r="K95" s="61">
        <v>30.03</v>
      </c>
      <c r="L95" s="61">
        <v>30.57</v>
      </c>
      <c r="M95" s="61">
        <f t="shared" si="3"/>
        <v>60.6</v>
      </c>
      <c r="N95" s="54"/>
      <c r="O95" s="55"/>
    </row>
    <row r="96" spans="1:15" ht="14">
      <c r="A96" s="60">
        <f t="shared" si="4"/>
        <v>95</v>
      </c>
      <c r="B96" s="60">
        <v>168</v>
      </c>
      <c r="C96" s="60" t="s">
        <v>300</v>
      </c>
      <c r="D96" s="60" t="s">
        <v>52</v>
      </c>
      <c r="E96" s="60" t="s">
        <v>2</v>
      </c>
      <c r="F96" s="60" t="s">
        <v>298</v>
      </c>
      <c r="G96" s="60" t="s">
        <v>73</v>
      </c>
      <c r="H96" s="60" t="s">
        <v>3</v>
      </c>
      <c r="I96" s="60" t="s">
        <v>3</v>
      </c>
      <c r="J96" s="60" t="s">
        <v>3</v>
      </c>
      <c r="K96" s="61">
        <v>29.51</v>
      </c>
      <c r="L96" s="61">
        <v>31.25</v>
      </c>
      <c r="M96" s="61">
        <f t="shared" si="3"/>
        <v>60.760000000000005</v>
      </c>
      <c r="N96" s="54"/>
      <c r="O96" s="55"/>
    </row>
    <row r="97" spans="1:15" ht="14">
      <c r="A97" s="60">
        <f t="shared" si="4"/>
        <v>96</v>
      </c>
      <c r="B97" s="60">
        <v>104</v>
      </c>
      <c r="C97" s="60" t="s">
        <v>247</v>
      </c>
      <c r="D97" s="60" t="s">
        <v>52</v>
      </c>
      <c r="E97" s="60" t="s">
        <v>2</v>
      </c>
      <c r="F97" s="60" t="s">
        <v>29</v>
      </c>
      <c r="G97" s="60" t="s">
        <v>73</v>
      </c>
      <c r="H97" s="60" t="s">
        <v>4</v>
      </c>
      <c r="I97" s="60" t="s">
        <v>3</v>
      </c>
      <c r="J97" s="60" t="s">
        <v>3</v>
      </c>
      <c r="K97" s="61">
        <v>30.41</v>
      </c>
      <c r="L97" s="61">
        <v>30.63</v>
      </c>
      <c r="M97" s="61">
        <f t="shared" si="3"/>
        <v>61.04</v>
      </c>
      <c r="N97" s="54"/>
      <c r="O97" s="55"/>
    </row>
    <row r="98" spans="1:15" ht="14">
      <c r="A98" s="60">
        <f t="shared" si="4"/>
        <v>97</v>
      </c>
      <c r="B98" s="60">
        <v>43</v>
      </c>
      <c r="C98" s="60" t="s">
        <v>188</v>
      </c>
      <c r="D98" s="60" t="s">
        <v>52</v>
      </c>
      <c r="E98" s="60" t="s">
        <v>8</v>
      </c>
      <c r="F98" s="60" t="s">
        <v>183</v>
      </c>
      <c r="G98" s="60" t="s">
        <v>53</v>
      </c>
      <c r="H98" s="60" t="s">
        <v>3</v>
      </c>
      <c r="I98" s="60" t="s">
        <v>3</v>
      </c>
      <c r="J98" s="60" t="s">
        <v>3</v>
      </c>
      <c r="K98" s="61">
        <v>30.65</v>
      </c>
      <c r="L98" s="61">
        <v>30.71</v>
      </c>
      <c r="M98" s="61">
        <f t="shared" ref="M98:M129" si="5">K98+L98</f>
        <v>61.36</v>
      </c>
      <c r="N98" s="54"/>
      <c r="O98" s="55"/>
    </row>
    <row r="99" spans="1:15" ht="14">
      <c r="A99" s="60">
        <f t="shared" si="4"/>
        <v>98</v>
      </c>
      <c r="B99" s="60">
        <v>145</v>
      </c>
      <c r="C99" s="60" t="s">
        <v>37</v>
      </c>
      <c r="D99" s="60" t="s">
        <v>54</v>
      </c>
      <c r="E99" s="60" t="s">
        <v>2</v>
      </c>
      <c r="F99" s="60" t="s">
        <v>35</v>
      </c>
      <c r="G99" s="60" t="s">
        <v>73</v>
      </c>
      <c r="H99" s="60" t="s">
        <v>3</v>
      </c>
      <c r="I99" s="60" t="s">
        <v>3</v>
      </c>
      <c r="J99" s="60" t="s">
        <v>3</v>
      </c>
      <c r="K99" s="61">
        <v>30.67</v>
      </c>
      <c r="L99" s="61">
        <v>30.96</v>
      </c>
      <c r="M99" s="61">
        <f t="shared" si="5"/>
        <v>61.63</v>
      </c>
      <c r="N99" s="54"/>
      <c r="O99" s="55"/>
    </row>
    <row r="100" spans="1:15" ht="14">
      <c r="A100" s="60">
        <f t="shared" si="4"/>
        <v>99</v>
      </c>
      <c r="B100" s="60">
        <v>108</v>
      </c>
      <c r="C100" s="60" t="s">
        <v>249</v>
      </c>
      <c r="D100" s="60" t="s">
        <v>52</v>
      </c>
      <c r="E100" s="60" t="s">
        <v>8</v>
      </c>
      <c r="F100" s="60" t="s">
        <v>17</v>
      </c>
      <c r="G100" s="60" t="s">
        <v>73</v>
      </c>
      <c r="H100" s="60" t="s">
        <v>3</v>
      </c>
      <c r="I100" s="60" t="s">
        <v>3</v>
      </c>
      <c r="J100" s="60" t="s">
        <v>3</v>
      </c>
      <c r="K100" s="61">
        <v>31.04</v>
      </c>
      <c r="L100" s="61">
        <v>30.65</v>
      </c>
      <c r="M100" s="61">
        <f t="shared" si="5"/>
        <v>61.69</v>
      </c>
      <c r="N100" s="54"/>
      <c r="O100" s="55"/>
    </row>
    <row r="101" spans="1:15" ht="14">
      <c r="A101" s="60">
        <f t="shared" si="4"/>
        <v>100</v>
      </c>
      <c r="B101" s="60">
        <v>97</v>
      </c>
      <c r="C101" s="60" t="s">
        <v>239</v>
      </c>
      <c r="D101" s="60" t="s">
        <v>52</v>
      </c>
      <c r="E101" s="60" t="s">
        <v>8</v>
      </c>
      <c r="F101" s="60" t="s">
        <v>24</v>
      </c>
      <c r="G101" s="60" t="s">
        <v>76</v>
      </c>
      <c r="H101" s="60" t="s">
        <v>3</v>
      </c>
      <c r="I101" s="60" t="s">
        <v>3</v>
      </c>
      <c r="J101" s="60" t="s">
        <v>3</v>
      </c>
      <c r="K101" s="61">
        <v>30.48</v>
      </c>
      <c r="L101" s="61">
        <v>31.88</v>
      </c>
      <c r="M101" s="61">
        <f t="shared" si="5"/>
        <v>62.36</v>
      </c>
      <c r="N101" s="54"/>
      <c r="O101" s="55"/>
    </row>
    <row r="102" spans="1:15" ht="14">
      <c r="A102" s="60">
        <f t="shared" si="4"/>
        <v>101</v>
      </c>
      <c r="B102" s="60">
        <v>41</v>
      </c>
      <c r="C102" s="60" t="s">
        <v>187</v>
      </c>
      <c r="D102" s="60" t="s">
        <v>52</v>
      </c>
      <c r="E102" s="60" t="s">
        <v>2</v>
      </c>
      <c r="F102" s="60" t="s">
        <v>183</v>
      </c>
      <c r="G102" s="60" t="s">
        <v>53</v>
      </c>
      <c r="H102" s="60" t="s">
        <v>3</v>
      </c>
      <c r="I102" s="60" t="s">
        <v>3</v>
      </c>
      <c r="J102" s="60" t="s">
        <v>3</v>
      </c>
      <c r="K102" s="61">
        <v>34.11</v>
      </c>
      <c r="L102" s="61">
        <v>28.75</v>
      </c>
      <c r="M102" s="61">
        <f t="shared" si="5"/>
        <v>62.86</v>
      </c>
      <c r="N102" s="54"/>
      <c r="O102" s="55"/>
    </row>
    <row r="103" spans="1:15" ht="14">
      <c r="A103" s="60">
        <f t="shared" si="4"/>
        <v>102</v>
      </c>
      <c r="B103" s="60">
        <v>186</v>
      </c>
      <c r="C103" s="60" t="s">
        <v>313</v>
      </c>
      <c r="D103" s="60" t="s">
        <v>54</v>
      </c>
      <c r="E103" s="60" t="s">
        <v>2</v>
      </c>
      <c r="F103" s="60" t="s">
        <v>277</v>
      </c>
      <c r="G103" s="60" t="s">
        <v>73</v>
      </c>
      <c r="H103" s="60" t="s">
        <v>3</v>
      </c>
      <c r="I103" s="60" t="s">
        <v>3</v>
      </c>
      <c r="J103" s="60" t="s">
        <v>3</v>
      </c>
      <c r="K103" s="61">
        <v>31.62</v>
      </c>
      <c r="L103" s="61">
        <v>31.25</v>
      </c>
      <c r="M103" s="61">
        <f t="shared" si="5"/>
        <v>62.870000000000005</v>
      </c>
      <c r="N103" s="54"/>
      <c r="O103" s="55"/>
    </row>
    <row r="104" spans="1:15" ht="14">
      <c r="A104" s="60">
        <f t="shared" si="4"/>
        <v>103</v>
      </c>
      <c r="B104" s="60">
        <v>142</v>
      </c>
      <c r="C104" s="60" t="s">
        <v>279</v>
      </c>
      <c r="D104" s="60" t="s">
        <v>52</v>
      </c>
      <c r="E104" s="60" t="s">
        <v>2</v>
      </c>
      <c r="F104" s="60" t="s">
        <v>39</v>
      </c>
      <c r="G104" s="60" t="s">
        <v>80</v>
      </c>
      <c r="H104" s="60" t="s">
        <v>3</v>
      </c>
      <c r="I104" s="60" t="s">
        <v>3</v>
      </c>
      <c r="J104" s="60" t="s">
        <v>3</v>
      </c>
      <c r="K104" s="61">
        <v>31.03</v>
      </c>
      <c r="L104" s="61">
        <v>31.91</v>
      </c>
      <c r="M104" s="61">
        <f t="shared" si="5"/>
        <v>62.94</v>
      </c>
      <c r="N104" s="54"/>
      <c r="O104" s="55"/>
    </row>
    <row r="105" spans="1:15" ht="14">
      <c r="A105" s="60">
        <f t="shared" si="4"/>
        <v>104</v>
      </c>
      <c r="B105" s="60">
        <v>180</v>
      </c>
      <c r="C105" s="60" t="s">
        <v>88</v>
      </c>
      <c r="D105" s="60" t="s">
        <v>52</v>
      </c>
      <c r="E105" s="60" t="s">
        <v>2</v>
      </c>
      <c r="F105" s="60" t="s">
        <v>306</v>
      </c>
      <c r="G105" s="60" t="s">
        <v>76</v>
      </c>
      <c r="H105" s="60" t="s">
        <v>3</v>
      </c>
      <c r="I105" s="60" t="s">
        <v>3</v>
      </c>
      <c r="J105" s="60" t="s">
        <v>3</v>
      </c>
      <c r="K105" s="61">
        <v>33.409999999999997</v>
      </c>
      <c r="L105" s="61">
        <v>30.37</v>
      </c>
      <c r="M105" s="61">
        <f t="shared" si="5"/>
        <v>63.78</v>
      </c>
      <c r="N105" s="54"/>
      <c r="O105" s="55"/>
    </row>
    <row r="106" spans="1:15" ht="14">
      <c r="A106" s="60">
        <f t="shared" si="4"/>
        <v>105</v>
      </c>
      <c r="B106" s="60">
        <v>115</v>
      </c>
      <c r="C106" s="60" t="s">
        <v>255</v>
      </c>
      <c r="D106" s="60" t="s">
        <v>52</v>
      </c>
      <c r="E106" s="60" t="s">
        <v>8</v>
      </c>
      <c r="F106" s="60" t="s">
        <v>256</v>
      </c>
      <c r="G106" s="60" t="s">
        <v>80</v>
      </c>
      <c r="H106" s="60" t="s">
        <v>3</v>
      </c>
      <c r="I106" s="60" t="s">
        <v>3</v>
      </c>
      <c r="J106" s="60" t="s">
        <v>3</v>
      </c>
      <c r="K106" s="61">
        <v>33.32</v>
      </c>
      <c r="L106" s="61">
        <v>30.47</v>
      </c>
      <c r="M106" s="61">
        <f t="shared" si="5"/>
        <v>63.79</v>
      </c>
      <c r="N106" s="54"/>
      <c r="O106" s="55"/>
    </row>
    <row r="107" spans="1:15" ht="14">
      <c r="A107" s="60">
        <f t="shared" si="4"/>
        <v>106</v>
      </c>
      <c r="B107" s="60">
        <v>58</v>
      </c>
      <c r="C107" s="60" t="s">
        <v>200</v>
      </c>
      <c r="D107" s="60" t="s">
        <v>52</v>
      </c>
      <c r="E107" s="60" t="s">
        <v>8</v>
      </c>
      <c r="F107" s="60" t="s">
        <v>201</v>
      </c>
      <c r="G107" s="60" t="s">
        <v>53</v>
      </c>
      <c r="H107" s="60" t="s">
        <v>3</v>
      </c>
      <c r="I107" s="60" t="s">
        <v>3</v>
      </c>
      <c r="J107" s="60" t="s">
        <v>3</v>
      </c>
      <c r="K107" s="61">
        <v>32.729999999999997</v>
      </c>
      <c r="L107" s="61">
        <v>32.15</v>
      </c>
      <c r="M107" s="61">
        <f t="shared" si="5"/>
        <v>64.88</v>
      </c>
      <c r="N107" s="54"/>
      <c r="O107" s="55"/>
    </row>
    <row r="108" spans="1:15" ht="14">
      <c r="A108" s="60">
        <f t="shared" si="4"/>
        <v>107</v>
      </c>
      <c r="B108" s="60">
        <v>120</v>
      </c>
      <c r="C108" s="60" t="s">
        <v>259</v>
      </c>
      <c r="D108" s="60" t="s">
        <v>52</v>
      </c>
      <c r="E108" s="60" t="s">
        <v>2</v>
      </c>
      <c r="F108" s="60" t="s">
        <v>254</v>
      </c>
      <c r="G108" s="60" t="s">
        <v>80</v>
      </c>
      <c r="H108" s="60" t="s">
        <v>3</v>
      </c>
      <c r="I108" s="60" t="s">
        <v>3</v>
      </c>
      <c r="J108" s="60" t="s">
        <v>3</v>
      </c>
      <c r="K108" s="61">
        <v>32.840000000000003</v>
      </c>
      <c r="L108" s="61">
        <v>32.18</v>
      </c>
      <c r="M108" s="61">
        <f t="shared" si="5"/>
        <v>65.02000000000001</v>
      </c>
      <c r="N108" s="54"/>
      <c r="O108" s="55"/>
    </row>
    <row r="109" spans="1:15" ht="14">
      <c r="A109" s="60">
        <f t="shared" si="4"/>
        <v>108</v>
      </c>
      <c r="B109" s="60">
        <v>204</v>
      </c>
      <c r="C109" s="60" t="s">
        <v>328</v>
      </c>
      <c r="D109" s="60" t="s">
        <v>54</v>
      </c>
      <c r="E109" s="60" t="s">
        <v>2</v>
      </c>
      <c r="F109" s="60" t="s">
        <v>329</v>
      </c>
      <c r="G109" s="60" t="s">
        <v>76</v>
      </c>
      <c r="H109" s="60" t="s">
        <v>3</v>
      </c>
      <c r="I109" s="60" t="s">
        <v>3</v>
      </c>
      <c r="J109" s="60" t="s">
        <v>3</v>
      </c>
      <c r="K109" s="61">
        <v>31.53</v>
      </c>
      <c r="L109" s="61">
        <v>33.68</v>
      </c>
      <c r="M109" s="61">
        <f t="shared" si="5"/>
        <v>65.210000000000008</v>
      </c>
      <c r="N109" s="54"/>
      <c r="O109" s="55"/>
    </row>
    <row r="110" spans="1:15" ht="14">
      <c r="A110" s="60">
        <f t="shared" si="4"/>
        <v>109</v>
      </c>
      <c r="B110" s="60">
        <v>85</v>
      </c>
      <c r="C110" s="60" t="s">
        <v>227</v>
      </c>
      <c r="D110" s="60" t="s">
        <v>52</v>
      </c>
      <c r="E110" s="60" t="s">
        <v>8</v>
      </c>
      <c r="F110" s="60" t="s">
        <v>221</v>
      </c>
      <c r="G110" s="60" t="s">
        <v>53</v>
      </c>
      <c r="H110" s="60" t="s">
        <v>3</v>
      </c>
      <c r="I110" s="60" t="s">
        <v>3</v>
      </c>
      <c r="J110" s="60" t="s">
        <v>3</v>
      </c>
      <c r="K110" s="61">
        <v>34.74</v>
      </c>
      <c r="L110" s="61">
        <v>30.85</v>
      </c>
      <c r="M110" s="61">
        <f t="shared" si="5"/>
        <v>65.59</v>
      </c>
      <c r="N110" s="54"/>
      <c r="O110" s="55"/>
    </row>
    <row r="111" spans="1:15" ht="14">
      <c r="A111" s="60">
        <f t="shared" si="4"/>
        <v>110</v>
      </c>
      <c r="B111" s="60">
        <v>201</v>
      </c>
      <c r="C111" s="60" t="s">
        <v>325</v>
      </c>
      <c r="D111" s="60" t="s">
        <v>54</v>
      </c>
      <c r="E111" s="60" t="s">
        <v>2</v>
      </c>
      <c r="F111" s="60" t="s">
        <v>323</v>
      </c>
      <c r="G111" s="60" t="s">
        <v>76</v>
      </c>
      <c r="H111" s="60" t="s">
        <v>3</v>
      </c>
      <c r="I111" s="60" t="s">
        <v>3</v>
      </c>
      <c r="J111" s="60" t="s">
        <v>3</v>
      </c>
      <c r="K111" s="61">
        <v>33.659999999999997</v>
      </c>
      <c r="L111" s="61">
        <v>32.229999999999997</v>
      </c>
      <c r="M111" s="61">
        <f t="shared" si="5"/>
        <v>65.889999999999986</v>
      </c>
      <c r="N111" s="54"/>
      <c r="O111" s="55"/>
    </row>
    <row r="112" spans="1:15" ht="14">
      <c r="A112" s="60">
        <f t="shared" si="4"/>
        <v>111</v>
      </c>
      <c r="B112" s="60">
        <v>27</v>
      </c>
      <c r="C112" s="60" t="s">
        <v>172</v>
      </c>
      <c r="D112" s="60" t="s">
        <v>54</v>
      </c>
      <c r="E112" s="60" t="s">
        <v>2</v>
      </c>
      <c r="F112" s="60" t="s">
        <v>171</v>
      </c>
      <c r="G112" s="60" t="s">
        <v>53</v>
      </c>
      <c r="H112" s="60" t="s">
        <v>3</v>
      </c>
      <c r="I112" s="60" t="s">
        <v>4</v>
      </c>
      <c r="J112" s="60" t="s">
        <v>3</v>
      </c>
      <c r="K112" s="61">
        <v>34.409999999999997</v>
      </c>
      <c r="L112" s="61">
        <v>31.57</v>
      </c>
      <c r="M112" s="61">
        <f t="shared" si="5"/>
        <v>65.97999999999999</v>
      </c>
      <c r="N112" s="54"/>
      <c r="O112" s="55"/>
    </row>
    <row r="113" spans="1:15" ht="14">
      <c r="A113" s="60">
        <f t="shared" si="4"/>
        <v>112</v>
      </c>
      <c r="B113" s="60">
        <v>150</v>
      </c>
      <c r="C113" s="60" t="s">
        <v>55</v>
      </c>
      <c r="D113" s="60" t="s">
        <v>52</v>
      </c>
      <c r="E113" s="60" t="s">
        <v>8</v>
      </c>
      <c r="F113" s="60" t="s">
        <v>283</v>
      </c>
      <c r="G113" s="60" t="s">
        <v>73</v>
      </c>
      <c r="H113" s="60" t="s">
        <v>3</v>
      </c>
      <c r="I113" s="60" t="s">
        <v>3</v>
      </c>
      <c r="J113" s="60" t="s">
        <v>3</v>
      </c>
      <c r="K113" s="61">
        <v>32.729999999999997</v>
      </c>
      <c r="L113" s="61">
        <v>34.11</v>
      </c>
      <c r="M113" s="61">
        <f t="shared" si="5"/>
        <v>66.84</v>
      </c>
      <c r="N113" s="54"/>
      <c r="O113" s="55"/>
    </row>
    <row r="114" spans="1:15" ht="14">
      <c r="A114" s="60">
        <f t="shared" si="4"/>
        <v>113</v>
      </c>
      <c r="B114" s="60">
        <v>98</v>
      </c>
      <c r="C114" s="60" t="s">
        <v>240</v>
      </c>
      <c r="D114" s="60" t="s">
        <v>52</v>
      </c>
      <c r="E114" s="60" t="s">
        <v>2</v>
      </c>
      <c r="F114" s="60" t="s">
        <v>29</v>
      </c>
      <c r="G114" s="60" t="s">
        <v>73</v>
      </c>
      <c r="H114" s="60" t="s">
        <v>3</v>
      </c>
      <c r="I114" s="60" t="s">
        <v>3</v>
      </c>
      <c r="J114" s="60" t="s">
        <v>3</v>
      </c>
      <c r="K114" s="61">
        <v>34.049999999999997</v>
      </c>
      <c r="L114" s="61">
        <v>33.11</v>
      </c>
      <c r="M114" s="61">
        <f t="shared" si="5"/>
        <v>67.16</v>
      </c>
      <c r="N114" s="54"/>
      <c r="O114" s="55"/>
    </row>
    <row r="115" spans="1:15" ht="14">
      <c r="A115" s="60">
        <f t="shared" si="4"/>
        <v>114</v>
      </c>
      <c r="B115" s="60">
        <v>184</v>
      </c>
      <c r="C115" s="60" t="s">
        <v>34</v>
      </c>
      <c r="D115" s="60" t="s">
        <v>54</v>
      </c>
      <c r="E115" s="60" t="s">
        <v>2</v>
      </c>
      <c r="F115" s="60" t="s">
        <v>277</v>
      </c>
      <c r="G115" s="60" t="s">
        <v>73</v>
      </c>
      <c r="H115" s="60" t="s">
        <v>3</v>
      </c>
      <c r="I115" s="60" t="s">
        <v>3</v>
      </c>
      <c r="J115" s="60" t="s">
        <v>3</v>
      </c>
      <c r="K115" s="61">
        <v>32.32</v>
      </c>
      <c r="L115" s="61">
        <v>35.28</v>
      </c>
      <c r="M115" s="61">
        <f t="shared" si="5"/>
        <v>67.599999999999994</v>
      </c>
      <c r="N115" s="54"/>
      <c r="O115" s="55"/>
    </row>
    <row r="116" spans="1:15" ht="14">
      <c r="A116" s="60">
        <f t="shared" si="4"/>
        <v>115</v>
      </c>
      <c r="B116" s="60">
        <v>103</v>
      </c>
      <c r="C116" s="60" t="s">
        <v>246</v>
      </c>
      <c r="D116" s="60" t="s">
        <v>52</v>
      </c>
      <c r="E116" s="60" t="s">
        <v>8</v>
      </c>
      <c r="F116" s="60" t="s">
        <v>242</v>
      </c>
      <c r="G116" s="60" t="s">
        <v>73</v>
      </c>
      <c r="H116" s="60" t="s">
        <v>3</v>
      </c>
      <c r="I116" s="60" t="s">
        <v>3</v>
      </c>
      <c r="J116" s="60" t="s">
        <v>3</v>
      </c>
      <c r="K116" s="61">
        <v>34.43</v>
      </c>
      <c r="L116" s="61">
        <v>33.28</v>
      </c>
      <c r="M116" s="61">
        <f t="shared" si="5"/>
        <v>67.710000000000008</v>
      </c>
      <c r="N116" s="54"/>
      <c r="O116" s="55"/>
    </row>
    <row r="117" spans="1:15" ht="14">
      <c r="A117" s="60">
        <f t="shared" si="4"/>
        <v>116</v>
      </c>
      <c r="B117" s="60">
        <v>174</v>
      </c>
      <c r="C117" s="60" t="s">
        <v>305</v>
      </c>
      <c r="D117" s="60" t="s">
        <v>54</v>
      </c>
      <c r="E117" s="60" t="s">
        <v>2</v>
      </c>
      <c r="F117" s="60" t="s">
        <v>306</v>
      </c>
      <c r="G117" s="60" t="s">
        <v>76</v>
      </c>
      <c r="H117" s="60" t="s">
        <v>3</v>
      </c>
      <c r="I117" s="60" t="s">
        <v>3</v>
      </c>
      <c r="J117" s="60" t="s">
        <v>3</v>
      </c>
      <c r="K117" s="61">
        <v>37.11</v>
      </c>
      <c r="L117" s="61">
        <v>31.27</v>
      </c>
      <c r="M117" s="61">
        <f t="shared" si="5"/>
        <v>68.38</v>
      </c>
      <c r="N117" s="54"/>
      <c r="O117" s="55"/>
    </row>
    <row r="118" spans="1:15" ht="14">
      <c r="A118" s="60">
        <f t="shared" si="4"/>
        <v>117</v>
      </c>
      <c r="B118" s="60">
        <v>146</v>
      </c>
      <c r="C118" s="60" t="s">
        <v>102</v>
      </c>
      <c r="D118" s="60" t="s">
        <v>52</v>
      </c>
      <c r="E118" s="60" t="s">
        <v>2</v>
      </c>
      <c r="F118" s="60" t="s">
        <v>39</v>
      </c>
      <c r="G118" s="60" t="s">
        <v>80</v>
      </c>
      <c r="H118" s="60" t="s">
        <v>3</v>
      </c>
      <c r="I118" s="60" t="s">
        <v>3</v>
      </c>
      <c r="J118" s="60" t="s">
        <v>3</v>
      </c>
      <c r="K118" s="61">
        <v>33.36</v>
      </c>
      <c r="L118" s="61">
        <v>35.35</v>
      </c>
      <c r="M118" s="61">
        <f t="shared" si="5"/>
        <v>68.710000000000008</v>
      </c>
      <c r="N118" s="54"/>
      <c r="O118" s="55"/>
    </row>
    <row r="119" spans="1:15" ht="14">
      <c r="A119" s="60">
        <f t="shared" si="4"/>
        <v>118</v>
      </c>
      <c r="B119" s="60">
        <v>192</v>
      </c>
      <c r="C119" s="60" t="s">
        <v>318</v>
      </c>
      <c r="D119" s="60" t="s">
        <v>52</v>
      </c>
      <c r="E119" s="60" t="s">
        <v>8</v>
      </c>
      <c r="F119" s="60" t="s">
        <v>86</v>
      </c>
      <c r="G119" s="60" t="s">
        <v>87</v>
      </c>
      <c r="H119" s="60" t="s">
        <v>3</v>
      </c>
      <c r="I119" s="60" t="s">
        <v>3</v>
      </c>
      <c r="J119" s="60" t="s">
        <v>3</v>
      </c>
      <c r="K119" s="61">
        <v>34.57</v>
      </c>
      <c r="L119" s="61">
        <v>34.32</v>
      </c>
      <c r="M119" s="61">
        <f t="shared" si="5"/>
        <v>68.89</v>
      </c>
      <c r="N119" s="54"/>
      <c r="O119" s="55"/>
    </row>
    <row r="120" spans="1:15" ht="14">
      <c r="A120" s="60">
        <f t="shared" si="4"/>
        <v>119</v>
      </c>
      <c r="B120" s="60">
        <v>205</v>
      </c>
      <c r="C120" s="60" t="s">
        <v>111</v>
      </c>
      <c r="D120" s="60" t="s">
        <v>54</v>
      </c>
      <c r="E120" s="60" t="s">
        <v>2</v>
      </c>
      <c r="F120" s="60" t="s">
        <v>40</v>
      </c>
      <c r="G120" s="60" t="s">
        <v>76</v>
      </c>
      <c r="H120" s="60" t="s">
        <v>3</v>
      </c>
      <c r="I120" s="60" t="s">
        <v>3</v>
      </c>
      <c r="J120" s="60" t="s">
        <v>3</v>
      </c>
      <c r="K120" s="61">
        <v>33.07</v>
      </c>
      <c r="L120" s="61">
        <v>35.99</v>
      </c>
      <c r="M120" s="61">
        <f t="shared" si="5"/>
        <v>69.06</v>
      </c>
      <c r="N120" s="54"/>
      <c r="O120" s="55"/>
    </row>
    <row r="121" spans="1:15" ht="14">
      <c r="A121" s="60">
        <f t="shared" si="4"/>
        <v>120</v>
      </c>
      <c r="B121" s="60">
        <v>143</v>
      </c>
      <c r="C121" s="60" t="s">
        <v>280</v>
      </c>
      <c r="D121" s="60" t="s">
        <v>52</v>
      </c>
      <c r="E121" s="60" t="s">
        <v>2</v>
      </c>
      <c r="F121" s="60" t="s">
        <v>35</v>
      </c>
      <c r="G121" s="60" t="s">
        <v>73</v>
      </c>
      <c r="H121" s="60" t="s">
        <v>3</v>
      </c>
      <c r="I121" s="60" t="s">
        <v>3</v>
      </c>
      <c r="J121" s="60" t="s">
        <v>3</v>
      </c>
      <c r="K121" s="61">
        <v>36.25</v>
      </c>
      <c r="L121" s="61">
        <v>33.4</v>
      </c>
      <c r="M121" s="61">
        <f t="shared" si="5"/>
        <v>69.650000000000006</v>
      </c>
      <c r="N121" s="54"/>
      <c r="O121" s="55"/>
    </row>
    <row r="122" spans="1:15" ht="14">
      <c r="A122" s="60">
        <f t="shared" si="4"/>
        <v>121</v>
      </c>
      <c r="B122" s="60">
        <v>90</v>
      </c>
      <c r="C122" s="60" t="s">
        <v>42</v>
      </c>
      <c r="D122" s="60" t="s">
        <v>52</v>
      </c>
      <c r="E122" s="60" t="s">
        <v>8</v>
      </c>
      <c r="F122" s="60" t="s">
        <v>234</v>
      </c>
      <c r="G122" s="60" t="s">
        <v>80</v>
      </c>
      <c r="H122" s="60" t="s">
        <v>3</v>
      </c>
      <c r="I122" s="60" t="s">
        <v>3</v>
      </c>
      <c r="J122" s="60" t="s">
        <v>3</v>
      </c>
      <c r="K122" s="61">
        <v>35.11</v>
      </c>
      <c r="L122" s="61">
        <v>35.25</v>
      </c>
      <c r="M122" s="61">
        <f t="shared" si="5"/>
        <v>70.36</v>
      </c>
      <c r="N122" s="54"/>
      <c r="O122" s="55"/>
    </row>
    <row r="123" spans="1:15" ht="14">
      <c r="A123" s="60">
        <f t="shared" si="4"/>
        <v>122</v>
      </c>
      <c r="B123" s="60">
        <v>210</v>
      </c>
      <c r="C123" s="60" t="s">
        <v>333</v>
      </c>
      <c r="D123" s="60" t="s">
        <v>52</v>
      </c>
      <c r="E123" s="60" t="s">
        <v>8</v>
      </c>
      <c r="F123" s="60" t="s">
        <v>329</v>
      </c>
      <c r="G123" s="60" t="s">
        <v>76</v>
      </c>
      <c r="H123" s="60" t="s">
        <v>3</v>
      </c>
      <c r="I123" s="60" t="s">
        <v>3</v>
      </c>
      <c r="J123" s="60" t="s">
        <v>3</v>
      </c>
      <c r="K123" s="61">
        <v>33.119999999999997</v>
      </c>
      <c r="L123" s="61">
        <v>37.68</v>
      </c>
      <c r="M123" s="61">
        <f t="shared" si="5"/>
        <v>70.8</v>
      </c>
      <c r="N123" s="54"/>
      <c r="O123" s="55"/>
    </row>
    <row r="124" spans="1:15" ht="14">
      <c r="A124" s="60">
        <f t="shared" si="4"/>
        <v>123</v>
      </c>
      <c r="B124" s="60">
        <v>91</v>
      </c>
      <c r="C124" s="60" t="s">
        <v>84</v>
      </c>
      <c r="D124" s="60" t="s">
        <v>54</v>
      </c>
      <c r="E124" s="60" t="s">
        <v>2</v>
      </c>
      <c r="F124" s="60" t="s">
        <v>24</v>
      </c>
      <c r="G124" s="60" t="s">
        <v>76</v>
      </c>
      <c r="H124" s="60" t="s">
        <v>3</v>
      </c>
      <c r="I124" s="60" t="s">
        <v>3</v>
      </c>
      <c r="J124" s="60" t="s">
        <v>3</v>
      </c>
      <c r="K124" s="61">
        <v>34.590000000000003</v>
      </c>
      <c r="L124" s="61">
        <v>36.31</v>
      </c>
      <c r="M124" s="61">
        <f t="shared" si="5"/>
        <v>70.900000000000006</v>
      </c>
      <c r="N124" s="54"/>
      <c r="O124" s="55"/>
    </row>
    <row r="125" spans="1:15" ht="14">
      <c r="A125" s="60">
        <f t="shared" si="4"/>
        <v>124</v>
      </c>
      <c r="B125" s="60">
        <v>78</v>
      </c>
      <c r="C125" s="60" t="s">
        <v>217</v>
      </c>
      <c r="D125" s="60" t="s">
        <v>54</v>
      </c>
      <c r="E125" s="60" t="s">
        <v>8</v>
      </c>
      <c r="F125" s="60" t="s">
        <v>344</v>
      </c>
      <c r="G125" s="60" t="s">
        <v>53</v>
      </c>
      <c r="H125" s="60" t="s">
        <v>3</v>
      </c>
      <c r="I125" s="60" t="s">
        <v>4</v>
      </c>
      <c r="J125" s="60" t="s">
        <v>3</v>
      </c>
      <c r="K125" s="61">
        <v>34.94</v>
      </c>
      <c r="L125" s="61">
        <v>36.14</v>
      </c>
      <c r="M125" s="61">
        <f t="shared" si="5"/>
        <v>71.08</v>
      </c>
      <c r="N125" s="54"/>
      <c r="O125" s="55"/>
    </row>
    <row r="126" spans="1:15" ht="14">
      <c r="A126" s="60">
        <f t="shared" si="4"/>
        <v>125</v>
      </c>
      <c r="B126" s="60">
        <v>162</v>
      </c>
      <c r="C126" s="60" t="s">
        <v>293</v>
      </c>
      <c r="D126" s="60" t="s">
        <v>54</v>
      </c>
      <c r="E126" s="60" t="s">
        <v>2</v>
      </c>
      <c r="F126" s="60" t="s">
        <v>291</v>
      </c>
      <c r="G126" s="60" t="s">
        <v>73</v>
      </c>
      <c r="H126" s="60" t="s">
        <v>3</v>
      </c>
      <c r="I126" s="60" t="s">
        <v>3</v>
      </c>
      <c r="J126" s="60" t="s">
        <v>3</v>
      </c>
      <c r="K126" s="61">
        <v>34.64</v>
      </c>
      <c r="L126" s="61">
        <v>36.47</v>
      </c>
      <c r="M126" s="61">
        <f t="shared" si="5"/>
        <v>71.11</v>
      </c>
      <c r="N126" s="54"/>
      <c r="O126" s="55"/>
    </row>
    <row r="127" spans="1:15" ht="14">
      <c r="A127" s="60">
        <f t="shared" si="4"/>
        <v>126</v>
      </c>
      <c r="B127" s="60">
        <v>173</v>
      </c>
      <c r="C127" s="60" t="s">
        <v>90</v>
      </c>
      <c r="D127" s="60" t="s">
        <v>54</v>
      </c>
      <c r="E127" s="60" t="s">
        <v>2</v>
      </c>
      <c r="F127" s="60" t="s">
        <v>22</v>
      </c>
      <c r="G127" s="60" t="s">
        <v>80</v>
      </c>
      <c r="H127" s="60" t="s">
        <v>3</v>
      </c>
      <c r="I127" s="60" t="s">
        <v>3</v>
      </c>
      <c r="J127" s="60" t="s">
        <v>3</v>
      </c>
      <c r="K127" s="61">
        <v>36.049999999999997</v>
      </c>
      <c r="L127" s="61">
        <v>35.93</v>
      </c>
      <c r="M127" s="61">
        <f t="shared" si="5"/>
        <v>71.97999999999999</v>
      </c>
      <c r="N127" s="54"/>
      <c r="O127" s="55"/>
    </row>
    <row r="128" spans="1:15" ht="14">
      <c r="A128" s="60">
        <f t="shared" si="4"/>
        <v>127</v>
      </c>
      <c r="B128" s="60">
        <v>17</v>
      </c>
      <c r="C128" s="60" t="s">
        <v>163</v>
      </c>
      <c r="D128" s="60" t="s">
        <v>54</v>
      </c>
      <c r="E128" s="60" t="s">
        <v>8</v>
      </c>
      <c r="F128" s="60" t="s">
        <v>164</v>
      </c>
      <c r="G128" s="60" t="s">
        <v>53</v>
      </c>
      <c r="H128" s="60" t="s">
        <v>3</v>
      </c>
      <c r="I128" s="60" t="s">
        <v>4</v>
      </c>
      <c r="J128" s="60" t="s">
        <v>3</v>
      </c>
      <c r="K128" s="61">
        <v>36.42</v>
      </c>
      <c r="L128" s="61">
        <v>36.69</v>
      </c>
      <c r="M128" s="61">
        <f t="shared" si="5"/>
        <v>73.11</v>
      </c>
      <c r="N128" s="54"/>
      <c r="O128" s="55"/>
    </row>
    <row r="129" spans="1:15" ht="14">
      <c r="A129" s="60">
        <f t="shared" si="4"/>
        <v>128</v>
      </c>
      <c r="B129" s="60">
        <v>112</v>
      </c>
      <c r="C129" s="60" t="s">
        <v>252</v>
      </c>
      <c r="D129" s="60" t="s">
        <v>52</v>
      </c>
      <c r="E129" s="60" t="s">
        <v>8</v>
      </c>
      <c r="F129" s="60" t="s">
        <v>17</v>
      </c>
      <c r="G129" s="60" t="s">
        <v>73</v>
      </c>
      <c r="H129" s="60" t="s">
        <v>3</v>
      </c>
      <c r="I129" s="60" t="s">
        <v>3</v>
      </c>
      <c r="J129" s="60" t="s">
        <v>3</v>
      </c>
      <c r="K129" s="61">
        <v>35.369999999999997</v>
      </c>
      <c r="L129" s="61">
        <v>38.99</v>
      </c>
      <c r="M129" s="61">
        <f t="shared" si="5"/>
        <v>74.36</v>
      </c>
      <c r="N129" s="54"/>
      <c r="O129" s="55"/>
    </row>
    <row r="130" spans="1:15" ht="14">
      <c r="A130" s="60">
        <f t="shared" si="4"/>
        <v>129</v>
      </c>
      <c r="B130" s="60">
        <v>83</v>
      </c>
      <c r="C130" s="60" t="s">
        <v>28</v>
      </c>
      <c r="D130" s="60" t="s">
        <v>54</v>
      </c>
      <c r="E130" s="60" t="s">
        <v>8</v>
      </c>
      <c r="F130" s="60" t="s">
        <v>221</v>
      </c>
      <c r="G130" s="60" t="s">
        <v>53</v>
      </c>
      <c r="H130" s="60" t="s">
        <v>3</v>
      </c>
      <c r="I130" s="60" t="s">
        <v>3</v>
      </c>
      <c r="J130" s="60" t="s">
        <v>3</v>
      </c>
      <c r="K130" s="61">
        <v>38.31</v>
      </c>
      <c r="L130" s="61">
        <v>36.630000000000003</v>
      </c>
      <c r="M130" s="61">
        <f t="shared" ref="M130:M158" si="6">K130+L130</f>
        <v>74.94</v>
      </c>
      <c r="N130" s="54"/>
      <c r="O130" s="55"/>
    </row>
    <row r="131" spans="1:15" ht="14">
      <c r="A131" s="60">
        <f t="shared" si="4"/>
        <v>130</v>
      </c>
      <c r="B131" s="60">
        <v>81</v>
      </c>
      <c r="C131" s="60" t="s">
        <v>220</v>
      </c>
      <c r="D131" s="60" t="s">
        <v>52</v>
      </c>
      <c r="E131" s="60" t="s">
        <v>8</v>
      </c>
      <c r="F131" s="60" t="s">
        <v>221</v>
      </c>
      <c r="G131" s="60" t="s">
        <v>53</v>
      </c>
      <c r="H131" s="60" t="s">
        <v>3</v>
      </c>
      <c r="I131" s="60" t="s">
        <v>3</v>
      </c>
      <c r="J131" s="60" t="s">
        <v>3</v>
      </c>
      <c r="K131" s="61">
        <v>37.94</v>
      </c>
      <c r="L131" s="61">
        <v>37.35</v>
      </c>
      <c r="M131" s="61">
        <f t="shared" si="6"/>
        <v>75.289999999999992</v>
      </c>
      <c r="N131" s="54"/>
      <c r="O131" s="55"/>
    </row>
    <row r="132" spans="1:15" ht="14">
      <c r="A132" s="60">
        <f t="shared" ref="A132:A158" si="7">A131+1</f>
        <v>131</v>
      </c>
      <c r="B132" s="60">
        <v>34</v>
      </c>
      <c r="C132" s="60" t="s">
        <v>178</v>
      </c>
      <c r="D132" s="60" t="s">
        <v>54</v>
      </c>
      <c r="E132" s="60" t="s">
        <v>8</v>
      </c>
      <c r="F132" s="60" t="s">
        <v>23</v>
      </c>
      <c r="G132" s="60" t="s">
        <v>53</v>
      </c>
      <c r="H132" s="60" t="s">
        <v>3</v>
      </c>
      <c r="I132" s="60" t="s">
        <v>4</v>
      </c>
      <c r="J132" s="60" t="s">
        <v>3</v>
      </c>
      <c r="K132" s="61">
        <v>35.99</v>
      </c>
      <c r="L132" s="61">
        <v>40</v>
      </c>
      <c r="M132" s="61">
        <f t="shared" si="6"/>
        <v>75.990000000000009</v>
      </c>
      <c r="N132" s="54"/>
      <c r="O132" s="55"/>
    </row>
    <row r="133" spans="1:15" ht="14">
      <c r="A133" s="60">
        <f t="shared" si="7"/>
        <v>132</v>
      </c>
      <c r="B133" s="60">
        <v>140</v>
      </c>
      <c r="C133" s="60" t="s">
        <v>276</v>
      </c>
      <c r="D133" s="60" t="s">
        <v>54</v>
      </c>
      <c r="E133" s="60" t="s">
        <v>8</v>
      </c>
      <c r="F133" s="60" t="s">
        <v>277</v>
      </c>
      <c r="G133" s="60" t="s">
        <v>73</v>
      </c>
      <c r="H133" s="60" t="s">
        <v>3</v>
      </c>
      <c r="I133" s="60" t="s">
        <v>3</v>
      </c>
      <c r="J133" s="60" t="s">
        <v>3</v>
      </c>
      <c r="K133" s="61">
        <v>37.270000000000003</v>
      </c>
      <c r="L133" s="61">
        <v>38.72</v>
      </c>
      <c r="M133" s="61">
        <f t="shared" si="6"/>
        <v>75.990000000000009</v>
      </c>
      <c r="N133" s="54"/>
      <c r="O133" s="55"/>
    </row>
    <row r="134" spans="1:15" ht="14">
      <c r="A134" s="60">
        <f t="shared" si="7"/>
        <v>133</v>
      </c>
      <c r="B134" s="60">
        <v>206</v>
      </c>
      <c r="C134" s="60" t="s">
        <v>330</v>
      </c>
      <c r="D134" s="60" t="s">
        <v>54</v>
      </c>
      <c r="E134" s="60" t="s">
        <v>8</v>
      </c>
      <c r="F134" s="60" t="s">
        <v>329</v>
      </c>
      <c r="G134" s="60" t="s">
        <v>76</v>
      </c>
      <c r="H134" s="60" t="s">
        <v>3</v>
      </c>
      <c r="I134" s="60" t="s">
        <v>3</v>
      </c>
      <c r="J134" s="60" t="s">
        <v>3</v>
      </c>
      <c r="K134" s="61">
        <v>34.4</v>
      </c>
      <c r="L134" s="61">
        <v>41.93</v>
      </c>
      <c r="M134" s="61">
        <f t="shared" si="6"/>
        <v>76.33</v>
      </c>
      <c r="N134" s="54"/>
      <c r="O134" s="55"/>
    </row>
    <row r="135" spans="1:15" ht="14">
      <c r="A135" s="60">
        <f t="shared" si="7"/>
        <v>134</v>
      </c>
      <c r="B135" s="60">
        <v>178</v>
      </c>
      <c r="C135" s="60" t="s">
        <v>105</v>
      </c>
      <c r="D135" s="60" t="s">
        <v>54</v>
      </c>
      <c r="E135" s="60" t="s">
        <v>2</v>
      </c>
      <c r="F135" s="60" t="s">
        <v>306</v>
      </c>
      <c r="G135" s="60" t="s">
        <v>76</v>
      </c>
      <c r="H135" s="60" t="s">
        <v>3</v>
      </c>
      <c r="I135" s="60" t="s">
        <v>3</v>
      </c>
      <c r="J135" s="60" t="s">
        <v>3</v>
      </c>
      <c r="K135" s="61">
        <v>38.32</v>
      </c>
      <c r="L135" s="61">
        <v>39.26</v>
      </c>
      <c r="M135" s="61">
        <f t="shared" si="6"/>
        <v>77.58</v>
      </c>
      <c r="N135" s="54"/>
      <c r="O135" s="55"/>
    </row>
    <row r="136" spans="1:15" ht="14">
      <c r="A136" s="60">
        <f t="shared" si="7"/>
        <v>135</v>
      </c>
      <c r="B136" s="60">
        <v>122</v>
      </c>
      <c r="C136" s="60" t="s">
        <v>261</v>
      </c>
      <c r="D136" s="60" t="s">
        <v>52</v>
      </c>
      <c r="E136" s="60" t="s">
        <v>8</v>
      </c>
      <c r="F136" s="60" t="s">
        <v>262</v>
      </c>
      <c r="G136" s="60" t="s">
        <v>87</v>
      </c>
      <c r="H136" s="60" t="s">
        <v>3</v>
      </c>
      <c r="I136" s="60" t="s">
        <v>3</v>
      </c>
      <c r="J136" s="60" t="s">
        <v>3</v>
      </c>
      <c r="K136" s="61">
        <v>38.93</v>
      </c>
      <c r="L136" s="61">
        <v>39.979999999999997</v>
      </c>
      <c r="M136" s="61">
        <f t="shared" si="6"/>
        <v>78.91</v>
      </c>
      <c r="N136" s="54"/>
      <c r="O136" s="55"/>
    </row>
    <row r="137" spans="1:15" ht="14">
      <c r="A137" s="60">
        <f t="shared" si="7"/>
        <v>136</v>
      </c>
      <c r="B137" s="60">
        <v>110</v>
      </c>
      <c r="C137" s="60" t="s">
        <v>250</v>
      </c>
      <c r="D137" s="60" t="s">
        <v>52</v>
      </c>
      <c r="E137" s="60" t="s">
        <v>8</v>
      </c>
      <c r="F137" s="60" t="s">
        <v>17</v>
      </c>
      <c r="G137" s="60" t="s">
        <v>73</v>
      </c>
      <c r="H137" s="60" t="s">
        <v>3</v>
      </c>
      <c r="I137" s="60" t="s">
        <v>3</v>
      </c>
      <c r="J137" s="60" t="s">
        <v>3</v>
      </c>
      <c r="K137" s="61">
        <v>39.82</v>
      </c>
      <c r="L137" s="61">
        <v>40.31</v>
      </c>
      <c r="M137" s="61">
        <f t="shared" si="6"/>
        <v>80.13</v>
      </c>
      <c r="N137" s="54"/>
      <c r="O137" s="55"/>
    </row>
    <row r="138" spans="1:15" ht="14">
      <c r="A138" s="60">
        <f t="shared" si="7"/>
        <v>137</v>
      </c>
      <c r="B138" s="60">
        <v>197</v>
      </c>
      <c r="C138" s="60" t="s">
        <v>44</v>
      </c>
      <c r="D138" s="60" t="s">
        <v>54</v>
      </c>
      <c r="E138" s="60" t="s">
        <v>2</v>
      </c>
      <c r="F138" s="60" t="s">
        <v>323</v>
      </c>
      <c r="G138" s="60" t="s">
        <v>76</v>
      </c>
      <c r="H138" s="60" t="s">
        <v>3</v>
      </c>
      <c r="I138" s="60" t="s">
        <v>3</v>
      </c>
      <c r="J138" s="60" t="s">
        <v>3</v>
      </c>
      <c r="K138" s="61">
        <v>37.74</v>
      </c>
      <c r="L138" s="61">
        <v>43.69</v>
      </c>
      <c r="M138" s="61">
        <f t="shared" si="6"/>
        <v>81.430000000000007</v>
      </c>
      <c r="N138" s="54"/>
      <c r="O138" s="55"/>
    </row>
    <row r="139" spans="1:15" ht="14">
      <c r="A139" s="60">
        <f t="shared" si="7"/>
        <v>138</v>
      </c>
      <c r="B139" s="60">
        <v>101</v>
      </c>
      <c r="C139" s="60" t="s">
        <v>243</v>
      </c>
      <c r="D139" s="60" t="s">
        <v>52</v>
      </c>
      <c r="E139" s="60" t="s">
        <v>2</v>
      </c>
      <c r="F139" s="60" t="s">
        <v>244</v>
      </c>
      <c r="G139" s="60" t="s">
        <v>80</v>
      </c>
      <c r="H139" s="60" t="s">
        <v>3</v>
      </c>
      <c r="I139" s="60" t="s">
        <v>3</v>
      </c>
      <c r="J139" s="60" t="s">
        <v>3</v>
      </c>
      <c r="K139" s="61">
        <v>40.5</v>
      </c>
      <c r="L139" s="61">
        <v>42.84</v>
      </c>
      <c r="M139" s="61">
        <f t="shared" si="6"/>
        <v>83.34</v>
      </c>
      <c r="N139" s="54"/>
      <c r="O139" s="55"/>
    </row>
    <row r="140" spans="1:15" ht="14">
      <c r="A140" s="60">
        <f t="shared" si="7"/>
        <v>139</v>
      </c>
      <c r="B140" s="60">
        <v>95</v>
      </c>
      <c r="C140" s="60" t="s">
        <v>237</v>
      </c>
      <c r="D140" s="60" t="s">
        <v>52</v>
      </c>
      <c r="E140" s="60" t="s">
        <v>8</v>
      </c>
      <c r="F140" s="60" t="s">
        <v>24</v>
      </c>
      <c r="G140" s="60" t="s">
        <v>76</v>
      </c>
      <c r="H140" s="60" t="s">
        <v>3</v>
      </c>
      <c r="I140" s="60" t="s">
        <v>3</v>
      </c>
      <c r="J140" s="60" t="s">
        <v>3</v>
      </c>
      <c r="K140" s="61">
        <v>46.06</v>
      </c>
      <c r="L140" s="61">
        <v>37.64</v>
      </c>
      <c r="M140" s="61">
        <f t="shared" si="6"/>
        <v>83.7</v>
      </c>
      <c r="N140" s="54"/>
      <c r="O140" s="55"/>
    </row>
    <row r="141" spans="1:15" ht="14">
      <c r="A141" s="60">
        <f t="shared" si="7"/>
        <v>140</v>
      </c>
      <c r="B141" s="60">
        <v>136</v>
      </c>
      <c r="C141" s="60" t="s">
        <v>272</v>
      </c>
      <c r="D141" s="60" t="s">
        <v>52</v>
      </c>
      <c r="E141" s="60" t="s">
        <v>8</v>
      </c>
      <c r="F141" s="60" t="s">
        <v>233</v>
      </c>
      <c r="G141" s="60" t="s">
        <v>76</v>
      </c>
      <c r="H141" s="60" t="s">
        <v>3</v>
      </c>
      <c r="I141" s="60" t="s">
        <v>3</v>
      </c>
      <c r="J141" s="60" t="s">
        <v>3</v>
      </c>
      <c r="K141" s="61">
        <v>47.58</v>
      </c>
      <c r="L141" s="61">
        <v>39.22</v>
      </c>
      <c r="M141" s="61">
        <f t="shared" si="6"/>
        <v>86.8</v>
      </c>
      <c r="N141" s="54"/>
      <c r="O141" s="55"/>
    </row>
    <row r="142" spans="1:15" ht="14">
      <c r="A142" s="60">
        <f t="shared" si="7"/>
        <v>141</v>
      </c>
      <c r="B142" s="60">
        <v>102</v>
      </c>
      <c r="C142" s="60" t="s">
        <v>245</v>
      </c>
      <c r="D142" s="60" t="s">
        <v>52</v>
      </c>
      <c r="E142" s="60" t="s">
        <v>2</v>
      </c>
      <c r="F142" s="60" t="s">
        <v>29</v>
      </c>
      <c r="G142" s="60" t="s">
        <v>73</v>
      </c>
      <c r="H142" s="60" t="s">
        <v>4</v>
      </c>
      <c r="I142" s="60" t="s">
        <v>3</v>
      </c>
      <c r="J142" s="60" t="s">
        <v>3</v>
      </c>
      <c r="K142" s="61">
        <v>40.380000000000003</v>
      </c>
      <c r="L142" s="61">
        <v>48.09</v>
      </c>
      <c r="M142" s="61">
        <f t="shared" si="6"/>
        <v>88.47</v>
      </c>
      <c r="N142" s="54"/>
      <c r="O142" s="55"/>
    </row>
    <row r="143" spans="1:15" ht="14">
      <c r="A143" s="60">
        <f t="shared" si="7"/>
        <v>142</v>
      </c>
      <c r="B143" s="60">
        <v>195</v>
      </c>
      <c r="C143" s="60" t="s">
        <v>321</v>
      </c>
      <c r="D143" s="60" t="s">
        <v>52</v>
      </c>
      <c r="E143" s="60" t="s">
        <v>8</v>
      </c>
      <c r="F143" s="60" t="s">
        <v>317</v>
      </c>
      <c r="G143" s="60" t="s">
        <v>80</v>
      </c>
      <c r="H143" s="60" t="s">
        <v>3</v>
      </c>
      <c r="I143" s="60" t="s">
        <v>3</v>
      </c>
      <c r="J143" s="60" t="s">
        <v>3</v>
      </c>
      <c r="K143" s="61">
        <v>45.7</v>
      </c>
      <c r="L143" s="61">
        <v>43.57</v>
      </c>
      <c r="M143" s="61">
        <f t="shared" si="6"/>
        <v>89.27000000000001</v>
      </c>
      <c r="N143" s="54"/>
      <c r="O143" s="55"/>
    </row>
    <row r="144" spans="1:15" ht="14">
      <c r="A144" s="60">
        <f t="shared" si="7"/>
        <v>143</v>
      </c>
      <c r="B144" s="60">
        <v>138</v>
      </c>
      <c r="C144" s="60" t="s">
        <v>274</v>
      </c>
      <c r="D144" s="60" t="s">
        <v>52</v>
      </c>
      <c r="E144" s="60" t="s">
        <v>8</v>
      </c>
      <c r="F144" s="60" t="s">
        <v>233</v>
      </c>
      <c r="G144" s="60" t="s">
        <v>76</v>
      </c>
      <c r="H144" s="60" t="s">
        <v>3</v>
      </c>
      <c r="I144" s="60" t="s">
        <v>3</v>
      </c>
      <c r="J144" s="60" t="s">
        <v>3</v>
      </c>
      <c r="K144" s="61">
        <v>48.88</v>
      </c>
      <c r="L144" s="61">
        <v>41.08</v>
      </c>
      <c r="M144" s="61">
        <f t="shared" si="6"/>
        <v>89.960000000000008</v>
      </c>
      <c r="N144" s="54"/>
      <c r="O144" s="55"/>
    </row>
    <row r="145" spans="1:15" ht="14">
      <c r="A145" s="60">
        <f t="shared" si="7"/>
        <v>144</v>
      </c>
      <c r="B145" s="60">
        <v>93</v>
      </c>
      <c r="C145" s="60" t="s">
        <v>235</v>
      </c>
      <c r="D145" s="60" t="s">
        <v>54</v>
      </c>
      <c r="E145" s="60" t="s">
        <v>2</v>
      </c>
      <c r="F145" s="60" t="s">
        <v>24</v>
      </c>
      <c r="G145" s="60" t="s">
        <v>76</v>
      </c>
      <c r="H145" s="60" t="s">
        <v>3</v>
      </c>
      <c r="I145" s="60" t="s">
        <v>3</v>
      </c>
      <c r="J145" s="60" t="s">
        <v>3</v>
      </c>
      <c r="K145" s="61">
        <v>46.35</v>
      </c>
      <c r="L145" s="61">
        <v>45.49</v>
      </c>
      <c r="M145" s="61">
        <f t="shared" si="6"/>
        <v>91.84</v>
      </c>
      <c r="N145" s="54"/>
      <c r="O145" s="55"/>
    </row>
    <row r="146" spans="1:15" ht="14">
      <c r="A146" s="60">
        <f t="shared" si="7"/>
        <v>145</v>
      </c>
      <c r="B146" s="60">
        <v>124</v>
      </c>
      <c r="C146" s="60" t="s">
        <v>264</v>
      </c>
      <c r="D146" s="60" t="s">
        <v>52</v>
      </c>
      <c r="E146" s="60" t="s">
        <v>8</v>
      </c>
      <c r="F146" s="60" t="s">
        <v>262</v>
      </c>
      <c r="G146" s="60" t="s">
        <v>87</v>
      </c>
      <c r="H146" s="60" t="s">
        <v>3</v>
      </c>
      <c r="I146" s="60" t="s">
        <v>3</v>
      </c>
      <c r="J146" s="60" t="s">
        <v>3</v>
      </c>
      <c r="K146" s="61">
        <v>41.45</v>
      </c>
      <c r="L146" s="61">
        <v>53.07</v>
      </c>
      <c r="M146" s="61">
        <f t="shared" si="6"/>
        <v>94.52000000000001</v>
      </c>
      <c r="N146" s="54"/>
      <c r="O146" s="55"/>
    </row>
    <row r="147" spans="1:15" ht="14">
      <c r="A147" s="60">
        <f t="shared" si="7"/>
        <v>146</v>
      </c>
      <c r="B147" s="60">
        <v>94</v>
      </c>
      <c r="C147" s="60" t="s">
        <v>236</v>
      </c>
      <c r="D147" s="60" t="s">
        <v>52</v>
      </c>
      <c r="E147" s="60" t="s">
        <v>8</v>
      </c>
      <c r="F147" s="60" t="s">
        <v>234</v>
      </c>
      <c r="G147" s="60" t="s">
        <v>80</v>
      </c>
      <c r="H147" s="60" t="s">
        <v>3</v>
      </c>
      <c r="I147" s="60" t="s">
        <v>3</v>
      </c>
      <c r="J147" s="60" t="s">
        <v>3</v>
      </c>
      <c r="K147" s="61">
        <v>53.41</v>
      </c>
      <c r="L147" s="61">
        <v>41.15</v>
      </c>
      <c r="M147" s="61">
        <f t="shared" si="6"/>
        <v>94.56</v>
      </c>
      <c r="N147" s="54"/>
      <c r="O147" s="55"/>
    </row>
    <row r="148" spans="1:15" ht="14">
      <c r="A148" s="60">
        <f t="shared" si="7"/>
        <v>147</v>
      </c>
      <c r="B148" s="60">
        <v>89</v>
      </c>
      <c r="C148" s="60" t="s">
        <v>232</v>
      </c>
      <c r="D148" s="60" t="s">
        <v>52</v>
      </c>
      <c r="E148" s="60" t="s">
        <v>8</v>
      </c>
      <c r="F148" s="60" t="s">
        <v>233</v>
      </c>
      <c r="G148" s="60" t="s">
        <v>76</v>
      </c>
      <c r="H148" s="60" t="s">
        <v>3</v>
      </c>
      <c r="I148" s="60" t="s">
        <v>3</v>
      </c>
      <c r="J148" s="60" t="s">
        <v>3</v>
      </c>
      <c r="K148" s="61">
        <v>49.28</v>
      </c>
      <c r="L148" s="61">
        <v>46.77</v>
      </c>
      <c r="M148" s="61">
        <f t="shared" si="6"/>
        <v>96.050000000000011</v>
      </c>
      <c r="N148" s="54"/>
      <c r="O148" s="55"/>
    </row>
    <row r="149" spans="1:15" ht="14">
      <c r="A149" s="60">
        <f t="shared" si="7"/>
        <v>148</v>
      </c>
      <c r="B149" s="60">
        <v>144</v>
      </c>
      <c r="C149" s="60" t="s">
        <v>281</v>
      </c>
      <c r="D149" s="60" t="s">
        <v>52</v>
      </c>
      <c r="E149" s="60" t="s">
        <v>8</v>
      </c>
      <c r="F149" s="60" t="s">
        <v>39</v>
      </c>
      <c r="G149" s="60" t="s">
        <v>80</v>
      </c>
      <c r="H149" s="60" t="s">
        <v>3</v>
      </c>
      <c r="I149" s="60" t="s">
        <v>3</v>
      </c>
      <c r="J149" s="60" t="s">
        <v>3</v>
      </c>
      <c r="K149" s="61">
        <v>47.77</v>
      </c>
      <c r="L149" s="61">
        <v>51.66</v>
      </c>
      <c r="M149" s="61">
        <f t="shared" si="6"/>
        <v>99.43</v>
      </c>
      <c r="N149" s="54"/>
      <c r="O149" s="55"/>
    </row>
    <row r="150" spans="1:15" ht="14">
      <c r="A150" s="60">
        <f t="shared" si="7"/>
        <v>149</v>
      </c>
      <c r="B150" s="60">
        <v>129</v>
      </c>
      <c r="C150" s="60" t="s">
        <v>268</v>
      </c>
      <c r="D150" s="60" t="s">
        <v>54</v>
      </c>
      <c r="E150" s="60" t="s">
        <v>8</v>
      </c>
      <c r="F150" s="60" t="s">
        <v>244</v>
      </c>
      <c r="G150" s="60" t="s">
        <v>80</v>
      </c>
      <c r="H150" s="60" t="s">
        <v>3</v>
      </c>
      <c r="I150" s="60" t="s">
        <v>3</v>
      </c>
      <c r="J150" s="60" t="s">
        <v>3</v>
      </c>
      <c r="K150" s="61">
        <v>59.8</v>
      </c>
      <c r="L150" s="61">
        <v>39.79</v>
      </c>
      <c r="M150" s="61">
        <f t="shared" si="6"/>
        <v>99.59</v>
      </c>
      <c r="N150" s="54"/>
      <c r="O150" s="55"/>
    </row>
    <row r="151" spans="1:15" ht="14">
      <c r="A151" s="60">
        <f t="shared" si="7"/>
        <v>150</v>
      </c>
      <c r="B151" s="60">
        <v>132</v>
      </c>
      <c r="C151" s="60" t="s">
        <v>270</v>
      </c>
      <c r="D151" s="60" t="s">
        <v>54</v>
      </c>
      <c r="E151" s="60" t="s">
        <v>8</v>
      </c>
      <c r="F151" s="60" t="s">
        <v>33</v>
      </c>
      <c r="G151" s="60" t="s">
        <v>80</v>
      </c>
      <c r="H151" s="60" t="s">
        <v>3</v>
      </c>
      <c r="I151" s="60" t="s">
        <v>3</v>
      </c>
      <c r="J151" s="60" t="s">
        <v>3</v>
      </c>
      <c r="K151" s="61">
        <v>52.44</v>
      </c>
      <c r="L151" s="61">
        <v>51.98</v>
      </c>
      <c r="M151" s="61">
        <f t="shared" si="6"/>
        <v>104.41999999999999</v>
      </c>
      <c r="N151" s="54"/>
      <c r="O151" s="55"/>
    </row>
    <row r="152" spans="1:15" ht="14">
      <c r="A152" s="60">
        <f t="shared" si="7"/>
        <v>151</v>
      </c>
      <c r="B152" s="60">
        <v>200</v>
      </c>
      <c r="C152" s="60" t="s">
        <v>324</v>
      </c>
      <c r="D152" s="60" t="s">
        <v>54</v>
      </c>
      <c r="E152" s="60" t="s">
        <v>8</v>
      </c>
      <c r="F152" s="60" t="s">
        <v>96</v>
      </c>
      <c r="G152" s="60" t="s">
        <v>80</v>
      </c>
      <c r="H152" s="60" t="s">
        <v>3</v>
      </c>
      <c r="I152" s="60" t="s">
        <v>3</v>
      </c>
      <c r="J152" s="60" t="s">
        <v>3</v>
      </c>
      <c r="K152" s="61">
        <v>54.31</v>
      </c>
      <c r="L152" s="61">
        <v>51.01</v>
      </c>
      <c r="M152" s="61">
        <f t="shared" si="6"/>
        <v>105.32</v>
      </c>
      <c r="N152" s="54"/>
      <c r="O152" s="55"/>
    </row>
    <row r="153" spans="1:15" ht="14">
      <c r="A153" s="60">
        <f t="shared" si="7"/>
        <v>152</v>
      </c>
      <c r="B153" s="60">
        <v>126</v>
      </c>
      <c r="C153" s="60" t="s">
        <v>265</v>
      </c>
      <c r="D153" s="60" t="s">
        <v>52</v>
      </c>
      <c r="E153" s="60" t="s">
        <v>8</v>
      </c>
      <c r="F153" s="60" t="s">
        <v>262</v>
      </c>
      <c r="G153" s="60" t="s">
        <v>87</v>
      </c>
      <c r="H153" s="60" t="s">
        <v>3</v>
      </c>
      <c r="I153" s="60" t="s">
        <v>3</v>
      </c>
      <c r="J153" s="60" t="s">
        <v>3</v>
      </c>
      <c r="K153" s="61">
        <v>53.42</v>
      </c>
      <c r="L153" s="61">
        <v>51.92</v>
      </c>
      <c r="M153" s="61">
        <f t="shared" si="6"/>
        <v>105.34</v>
      </c>
      <c r="N153" s="54"/>
      <c r="O153" s="55"/>
    </row>
    <row r="154" spans="1:15" ht="14">
      <c r="A154" s="60">
        <f t="shared" si="7"/>
        <v>153</v>
      </c>
      <c r="B154" s="60">
        <v>196</v>
      </c>
      <c r="C154" s="60" t="s">
        <v>322</v>
      </c>
      <c r="D154" s="60" t="s">
        <v>54</v>
      </c>
      <c r="E154" s="60" t="s">
        <v>2</v>
      </c>
      <c r="F154" s="60" t="s">
        <v>96</v>
      </c>
      <c r="G154" s="60" t="s">
        <v>80</v>
      </c>
      <c r="H154" s="60" t="s">
        <v>3</v>
      </c>
      <c r="I154" s="60" t="s">
        <v>3</v>
      </c>
      <c r="J154" s="60" t="s">
        <v>3</v>
      </c>
      <c r="K154" s="61">
        <v>55.76</v>
      </c>
      <c r="L154" s="61">
        <v>51.57</v>
      </c>
      <c r="M154" s="61">
        <f t="shared" si="6"/>
        <v>107.33</v>
      </c>
      <c r="N154" s="54"/>
      <c r="O154" s="55"/>
    </row>
    <row r="155" spans="1:15" ht="14">
      <c r="A155" s="60">
        <f t="shared" si="7"/>
        <v>154</v>
      </c>
      <c r="B155" s="60">
        <v>217</v>
      </c>
      <c r="C155" s="60" t="s">
        <v>115</v>
      </c>
      <c r="D155" s="60" t="s">
        <v>54</v>
      </c>
      <c r="E155" s="60" t="s">
        <v>2</v>
      </c>
      <c r="F155" s="60" t="s">
        <v>109</v>
      </c>
      <c r="G155" s="60" t="s">
        <v>76</v>
      </c>
      <c r="H155" s="60" t="s">
        <v>3</v>
      </c>
      <c r="I155" s="60" t="s">
        <v>3</v>
      </c>
      <c r="J155" s="60" t="s">
        <v>3</v>
      </c>
      <c r="K155" s="61">
        <v>56.56</v>
      </c>
      <c r="L155" s="61">
        <v>59.08</v>
      </c>
      <c r="M155" s="61">
        <f t="shared" si="6"/>
        <v>115.64</v>
      </c>
      <c r="N155" s="54"/>
      <c r="O155" s="55"/>
    </row>
    <row r="156" spans="1:15" ht="14">
      <c r="A156" s="60">
        <f t="shared" si="7"/>
        <v>155</v>
      </c>
      <c r="B156" s="60">
        <v>128</v>
      </c>
      <c r="C156" s="60" t="s">
        <v>267</v>
      </c>
      <c r="D156" s="60" t="s">
        <v>52</v>
      </c>
      <c r="E156" s="60" t="s">
        <v>8</v>
      </c>
      <c r="F156" s="60" t="s">
        <v>33</v>
      </c>
      <c r="G156" s="60" t="s">
        <v>80</v>
      </c>
      <c r="H156" s="60" t="s">
        <v>3</v>
      </c>
      <c r="I156" s="60" t="s">
        <v>3</v>
      </c>
      <c r="J156" s="60" t="s">
        <v>3</v>
      </c>
      <c r="K156" s="61">
        <v>62.49</v>
      </c>
      <c r="L156" s="61">
        <v>69.290000000000006</v>
      </c>
      <c r="M156" s="61">
        <f t="shared" si="6"/>
        <v>131.78</v>
      </c>
      <c r="N156" s="54"/>
      <c r="O156" s="55"/>
    </row>
    <row r="157" spans="1:15" ht="14">
      <c r="A157" s="60">
        <f t="shared" si="7"/>
        <v>156</v>
      </c>
      <c r="B157" s="60">
        <v>20</v>
      </c>
      <c r="C157" s="60" t="s">
        <v>168</v>
      </c>
      <c r="D157" s="60" t="s">
        <v>52</v>
      </c>
      <c r="E157" s="60" t="s">
        <v>2</v>
      </c>
      <c r="F157" s="60" t="s">
        <v>165</v>
      </c>
      <c r="G157" s="60" t="s">
        <v>53</v>
      </c>
      <c r="H157" s="60" t="s">
        <v>3</v>
      </c>
      <c r="I157" s="60" t="s">
        <v>4</v>
      </c>
      <c r="J157" s="60" t="s">
        <v>3</v>
      </c>
      <c r="K157" s="61">
        <v>64.94</v>
      </c>
      <c r="L157" s="61">
        <v>66.989999999999995</v>
      </c>
      <c r="M157" s="61">
        <f t="shared" si="6"/>
        <v>131.93</v>
      </c>
      <c r="N157" s="54"/>
      <c r="O157" s="55"/>
    </row>
    <row r="158" spans="1:15" ht="14">
      <c r="A158" s="60">
        <f t="shared" si="7"/>
        <v>157</v>
      </c>
      <c r="B158" s="60">
        <v>187</v>
      </c>
      <c r="C158" s="60" t="s">
        <v>314</v>
      </c>
      <c r="D158" s="60" t="s">
        <v>52</v>
      </c>
      <c r="E158" s="60" t="s">
        <v>8</v>
      </c>
      <c r="F158" s="60" t="s">
        <v>114</v>
      </c>
      <c r="G158" s="60" t="s">
        <v>87</v>
      </c>
      <c r="H158" s="60" t="s">
        <v>3</v>
      </c>
      <c r="I158" s="60" t="s">
        <v>3</v>
      </c>
      <c r="J158" s="60" t="s">
        <v>3</v>
      </c>
      <c r="K158" s="61">
        <v>74.569999999999993</v>
      </c>
      <c r="L158" s="61">
        <v>74.760000000000005</v>
      </c>
      <c r="M158" s="61">
        <f t="shared" si="6"/>
        <v>149.32999999999998</v>
      </c>
      <c r="N158" s="54"/>
      <c r="O158" s="55"/>
    </row>
    <row r="159" spans="1:15" ht="14">
      <c r="A159" s="60"/>
      <c r="B159" s="60">
        <v>6</v>
      </c>
      <c r="C159" s="60" t="s">
        <v>157</v>
      </c>
      <c r="D159" s="60" t="s">
        <v>52</v>
      </c>
      <c r="E159" s="60" t="s">
        <v>8</v>
      </c>
      <c r="F159" s="60" t="s">
        <v>154</v>
      </c>
      <c r="G159" s="60" t="s">
        <v>53</v>
      </c>
      <c r="H159" s="60" t="s">
        <v>3</v>
      </c>
      <c r="I159" s="60" t="s">
        <v>3</v>
      </c>
      <c r="J159" s="60" t="s">
        <v>3</v>
      </c>
      <c r="K159" s="61" t="s">
        <v>142</v>
      </c>
      <c r="L159" s="61" t="s">
        <v>142</v>
      </c>
      <c r="M159" s="61" t="s">
        <v>225</v>
      </c>
      <c r="N159" s="54"/>
      <c r="O159" s="55"/>
    </row>
    <row r="160" spans="1:15" ht="14">
      <c r="A160" s="60"/>
      <c r="B160" s="60">
        <v>19</v>
      </c>
      <c r="C160" s="60" t="s">
        <v>166</v>
      </c>
      <c r="D160" s="60" t="s">
        <v>52</v>
      </c>
      <c r="E160" s="60" t="s">
        <v>2</v>
      </c>
      <c r="F160" s="60" t="s">
        <v>167</v>
      </c>
      <c r="G160" s="60" t="s">
        <v>53</v>
      </c>
      <c r="H160" s="60" t="s">
        <v>3</v>
      </c>
      <c r="I160" s="60" t="s">
        <v>4</v>
      </c>
      <c r="J160" s="60" t="s">
        <v>3</v>
      </c>
      <c r="K160" s="61">
        <v>27.53</v>
      </c>
      <c r="L160" s="61" t="s">
        <v>142</v>
      </c>
      <c r="M160" s="61" t="s">
        <v>225</v>
      </c>
      <c r="N160" s="54"/>
      <c r="O160" s="55"/>
    </row>
    <row r="161" spans="1:15" ht="14">
      <c r="A161" s="60"/>
      <c r="B161" s="60">
        <v>22</v>
      </c>
      <c r="C161" s="60" t="s">
        <v>169</v>
      </c>
      <c r="D161" s="60" t="s">
        <v>52</v>
      </c>
      <c r="E161" s="60" t="s">
        <v>2</v>
      </c>
      <c r="F161" s="60" t="s">
        <v>165</v>
      </c>
      <c r="G161" s="60" t="s">
        <v>53</v>
      </c>
      <c r="H161" s="60" t="s">
        <v>3</v>
      </c>
      <c r="I161" s="60" t="s">
        <v>4</v>
      </c>
      <c r="J161" s="60" t="s">
        <v>3</v>
      </c>
      <c r="K161" s="62" t="s">
        <v>129</v>
      </c>
      <c r="L161" s="62" t="s">
        <v>129</v>
      </c>
      <c r="M161" s="61" t="s">
        <v>225</v>
      </c>
      <c r="N161" s="54"/>
      <c r="O161" s="55"/>
    </row>
    <row r="162" spans="1:15" ht="14">
      <c r="A162" s="60"/>
      <c r="B162" s="60">
        <v>24</v>
      </c>
      <c r="C162" s="60" t="s">
        <v>62</v>
      </c>
      <c r="D162" s="60" t="s">
        <v>52</v>
      </c>
      <c r="E162" s="60" t="s">
        <v>2</v>
      </c>
      <c r="F162" s="60" t="s">
        <v>9</v>
      </c>
      <c r="G162" s="60" t="s">
        <v>53</v>
      </c>
      <c r="H162" s="60" t="s">
        <v>4</v>
      </c>
      <c r="I162" s="60" t="s">
        <v>3</v>
      </c>
      <c r="J162" s="60" t="s">
        <v>3</v>
      </c>
      <c r="K162" s="61" t="s">
        <v>142</v>
      </c>
      <c r="L162" s="61">
        <v>27.74</v>
      </c>
      <c r="M162" s="61" t="s">
        <v>225</v>
      </c>
      <c r="N162" s="54"/>
      <c r="O162" s="55"/>
    </row>
    <row r="163" spans="1:15" ht="14">
      <c r="A163" s="60"/>
      <c r="B163" s="60">
        <v>31</v>
      </c>
      <c r="C163" s="60" t="s">
        <v>58</v>
      </c>
      <c r="D163" s="60" t="s">
        <v>52</v>
      </c>
      <c r="E163" s="60" t="s">
        <v>2</v>
      </c>
      <c r="F163" s="60" t="s">
        <v>176</v>
      </c>
      <c r="G163" s="60" t="s">
        <v>53</v>
      </c>
      <c r="H163" s="60" t="s">
        <v>4</v>
      </c>
      <c r="I163" s="60" t="s">
        <v>3</v>
      </c>
      <c r="J163" s="60" t="s">
        <v>3</v>
      </c>
      <c r="K163" s="62" t="s">
        <v>129</v>
      </c>
      <c r="L163" s="62" t="s">
        <v>129</v>
      </c>
      <c r="M163" s="61" t="s">
        <v>225</v>
      </c>
      <c r="N163" s="54"/>
      <c r="O163" s="55"/>
    </row>
    <row r="164" spans="1:15" ht="14">
      <c r="A164" s="60"/>
      <c r="B164" s="60">
        <v>36</v>
      </c>
      <c r="C164" s="60" t="s">
        <v>180</v>
      </c>
      <c r="D164" s="60" t="s">
        <v>54</v>
      </c>
      <c r="E164" s="60" t="s">
        <v>8</v>
      </c>
      <c r="F164" s="60" t="s">
        <v>181</v>
      </c>
      <c r="G164" s="60" t="s">
        <v>53</v>
      </c>
      <c r="H164" s="60" t="s">
        <v>3</v>
      </c>
      <c r="I164" s="60" t="s">
        <v>3</v>
      </c>
      <c r="J164" s="60" t="s">
        <v>3</v>
      </c>
      <c r="K164" s="61">
        <v>49.18</v>
      </c>
      <c r="L164" s="61" t="s">
        <v>130</v>
      </c>
      <c r="M164" s="61" t="s">
        <v>225</v>
      </c>
      <c r="N164" s="54"/>
      <c r="O164" s="55"/>
    </row>
    <row r="165" spans="1:15" ht="14">
      <c r="A165" s="60"/>
      <c r="B165" s="60">
        <v>39</v>
      </c>
      <c r="C165" s="60" t="s">
        <v>186</v>
      </c>
      <c r="D165" s="60" t="s">
        <v>52</v>
      </c>
      <c r="E165" s="60" t="s">
        <v>8</v>
      </c>
      <c r="F165" s="60" t="s">
        <v>183</v>
      </c>
      <c r="G165" s="60" t="s">
        <v>53</v>
      </c>
      <c r="H165" s="60" t="s">
        <v>3</v>
      </c>
      <c r="I165" s="60" t="s">
        <v>3</v>
      </c>
      <c r="J165" s="60" t="s">
        <v>3</v>
      </c>
      <c r="K165" s="62" t="s">
        <v>129</v>
      </c>
      <c r="L165" s="62" t="s">
        <v>129</v>
      </c>
      <c r="M165" s="61" t="s">
        <v>225</v>
      </c>
      <c r="N165" s="54"/>
      <c r="O165" s="55"/>
    </row>
    <row r="166" spans="1:15" ht="14">
      <c r="A166" s="60"/>
      <c r="B166" s="60">
        <v>55</v>
      </c>
      <c r="C166" s="60" t="s">
        <v>56</v>
      </c>
      <c r="D166" s="60" t="s">
        <v>52</v>
      </c>
      <c r="E166" s="60" t="s">
        <v>2</v>
      </c>
      <c r="F166" s="60" t="s">
        <v>197</v>
      </c>
      <c r="G166" s="60" t="s">
        <v>53</v>
      </c>
      <c r="H166" s="60" t="s">
        <v>3</v>
      </c>
      <c r="I166" s="60" t="s">
        <v>3</v>
      </c>
      <c r="J166" s="60" t="s">
        <v>3</v>
      </c>
      <c r="K166" s="62" t="s">
        <v>129</v>
      </c>
      <c r="L166" s="62" t="s">
        <v>129</v>
      </c>
      <c r="M166" s="61" t="s">
        <v>225</v>
      </c>
      <c r="N166" s="54"/>
      <c r="O166" s="55"/>
    </row>
    <row r="167" spans="1:15" ht="14">
      <c r="A167" s="60"/>
      <c r="B167" s="60">
        <v>60</v>
      </c>
      <c r="C167" s="60" t="s">
        <v>202</v>
      </c>
      <c r="D167" s="60" t="s">
        <v>52</v>
      </c>
      <c r="E167" s="60" t="s">
        <v>2</v>
      </c>
      <c r="F167" s="60" t="s">
        <v>203</v>
      </c>
      <c r="G167" s="60" t="s">
        <v>53</v>
      </c>
      <c r="H167" s="60" t="s">
        <v>3</v>
      </c>
      <c r="I167" s="60" t="s">
        <v>3</v>
      </c>
      <c r="J167" s="60" t="s">
        <v>4</v>
      </c>
      <c r="K167" s="61" t="s">
        <v>142</v>
      </c>
      <c r="L167" s="61">
        <v>31.22</v>
      </c>
      <c r="M167" s="61" t="s">
        <v>225</v>
      </c>
      <c r="N167" s="54"/>
      <c r="O167" s="55"/>
    </row>
    <row r="168" spans="1:15" ht="14">
      <c r="A168" s="60"/>
      <c r="B168" s="60">
        <v>64</v>
      </c>
      <c r="C168" s="60" t="s">
        <v>205</v>
      </c>
      <c r="D168" s="60" t="s">
        <v>52</v>
      </c>
      <c r="E168" s="60" t="s">
        <v>2</v>
      </c>
      <c r="F168" s="60" t="s">
        <v>203</v>
      </c>
      <c r="G168" s="60" t="s">
        <v>53</v>
      </c>
      <c r="H168" s="60" t="s">
        <v>3</v>
      </c>
      <c r="I168" s="60" t="s">
        <v>3</v>
      </c>
      <c r="J168" s="60" t="s">
        <v>4</v>
      </c>
      <c r="K168" s="62" t="s">
        <v>129</v>
      </c>
      <c r="L168" s="62" t="s">
        <v>129</v>
      </c>
      <c r="M168" s="61" t="s">
        <v>225</v>
      </c>
      <c r="N168" s="54"/>
      <c r="O168" s="55"/>
    </row>
    <row r="169" spans="1:15" ht="14">
      <c r="A169" s="60"/>
      <c r="B169" s="60">
        <v>66</v>
      </c>
      <c r="C169" s="60" t="s">
        <v>206</v>
      </c>
      <c r="D169" s="60" t="s">
        <v>52</v>
      </c>
      <c r="E169" s="60" t="s">
        <v>2</v>
      </c>
      <c r="F169" s="60" t="s">
        <v>203</v>
      </c>
      <c r="G169" s="60" t="s">
        <v>53</v>
      </c>
      <c r="H169" s="60" t="s">
        <v>3</v>
      </c>
      <c r="I169" s="60" t="s">
        <v>3</v>
      </c>
      <c r="J169" s="60" t="s">
        <v>4</v>
      </c>
      <c r="K169" s="63" t="s">
        <v>129</v>
      </c>
      <c r="L169" s="61">
        <v>49.46</v>
      </c>
      <c r="M169" s="61" t="s">
        <v>225</v>
      </c>
      <c r="N169" s="54"/>
      <c r="O169" s="55"/>
    </row>
    <row r="170" spans="1:15" ht="14">
      <c r="A170" s="60"/>
      <c r="B170" s="60">
        <v>69</v>
      </c>
      <c r="C170" s="60" t="s">
        <v>209</v>
      </c>
      <c r="D170" s="60" t="s">
        <v>210</v>
      </c>
      <c r="E170" s="60" t="s">
        <v>2</v>
      </c>
      <c r="F170" s="60" t="s">
        <v>208</v>
      </c>
      <c r="G170" s="60" t="s">
        <v>53</v>
      </c>
      <c r="H170" s="60" t="s">
        <v>3</v>
      </c>
      <c r="I170" s="60" t="s">
        <v>3</v>
      </c>
      <c r="J170" s="60" t="s">
        <v>3</v>
      </c>
      <c r="K170" s="61" t="s">
        <v>130</v>
      </c>
      <c r="L170" s="61">
        <v>34.869999999999997</v>
      </c>
      <c r="M170" s="61" t="s">
        <v>225</v>
      </c>
      <c r="N170" s="54"/>
      <c r="O170" s="55"/>
    </row>
    <row r="171" spans="1:15" ht="14">
      <c r="A171" s="60"/>
      <c r="B171" s="60">
        <v>82</v>
      </c>
      <c r="C171" s="60" t="s">
        <v>222</v>
      </c>
      <c r="D171" s="60" t="s">
        <v>223</v>
      </c>
      <c r="E171" s="60" t="s">
        <v>2</v>
      </c>
      <c r="F171" s="60" t="s">
        <v>346</v>
      </c>
      <c r="G171" s="60" t="s">
        <v>225</v>
      </c>
      <c r="H171" s="60" t="s">
        <v>3</v>
      </c>
      <c r="I171" s="60" t="s">
        <v>4</v>
      </c>
      <c r="J171" s="60" t="s">
        <v>3</v>
      </c>
      <c r="K171" s="62" t="s">
        <v>129</v>
      </c>
      <c r="L171" s="62" t="s">
        <v>129</v>
      </c>
      <c r="M171" s="61" t="s">
        <v>225</v>
      </c>
      <c r="N171" s="54"/>
      <c r="O171" s="55"/>
    </row>
    <row r="172" spans="1:15" ht="14">
      <c r="A172" s="60"/>
      <c r="B172" s="60">
        <v>88</v>
      </c>
      <c r="C172" s="60" t="s">
        <v>230</v>
      </c>
      <c r="D172" s="60" t="s">
        <v>52</v>
      </c>
      <c r="E172" s="60" t="s">
        <v>8</v>
      </c>
      <c r="F172" s="60" t="s">
        <v>231</v>
      </c>
      <c r="G172" s="60" t="s">
        <v>73</v>
      </c>
      <c r="H172" s="60" t="s">
        <v>3</v>
      </c>
      <c r="I172" s="60" t="s">
        <v>4</v>
      </c>
      <c r="J172" s="60" t="s">
        <v>3</v>
      </c>
      <c r="K172" s="62" t="s">
        <v>129</v>
      </c>
      <c r="L172" s="62" t="s">
        <v>129</v>
      </c>
      <c r="M172" s="61" t="s">
        <v>225</v>
      </c>
      <c r="N172" s="54"/>
      <c r="O172" s="55"/>
    </row>
    <row r="173" spans="1:15" ht="14">
      <c r="A173" s="60"/>
      <c r="B173" s="60">
        <v>92</v>
      </c>
      <c r="C173" s="60" t="s">
        <v>104</v>
      </c>
      <c r="D173" s="60" t="s">
        <v>52</v>
      </c>
      <c r="E173" s="60" t="s">
        <v>8</v>
      </c>
      <c r="F173" s="60" t="s">
        <v>234</v>
      </c>
      <c r="G173" s="60" t="s">
        <v>80</v>
      </c>
      <c r="H173" s="60" t="s">
        <v>3</v>
      </c>
      <c r="I173" s="60" t="s">
        <v>3</v>
      </c>
      <c r="J173" s="60" t="s">
        <v>3</v>
      </c>
      <c r="K173" s="62" t="s">
        <v>129</v>
      </c>
      <c r="L173" s="62" t="s">
        <v>129</v>
      </c>
      <c r="M173" s="61" t="s">
        <v>225</v>
      </c>
      <c r="N173" s="54"/>
      <c r="O173" s="55"/>
    </row>
    <row r="174" spans="1:15" ht="14">
      <c r="A174" s="60"/>
      <c r="B174" s="60">
        <v>96</v>
      </c>
      <c r="C174" s="60" t="s">
        <v>238</v>
      </c>
      <c r="D174" s="60" t="s">
        <v>52</v>
      </c>
      <c r="E174" s="60" t="s">
        <v>8</v>
      </c>
      <c r="F174" s="60" t="s">
        <v>234</v>
      </c>
      <c r="G174" s="60" t="s">
        <v>80</v>
      </c>
      <c r="H174" s="60" t="s">
        <v>3</v>
      </c>
      <c r="I174" s="60" t="s">
        <v>3</v>
      </c>
      <c r="J174" s="60" t="s">
        <v>3</v>
      </c>
      <c r="K174" s="62" t="s">
        <v>129</v>
      </c>
      <c r="L174" s="62" t="s">
        <v>129</v>
      </c>
      <c r="M174" s="61" t="s">
        <v>225</v>
      </c>
      <c r="N174" s="54"/>
      <c r="O174" s="55"/>
    </row>
    <row r="175" spans="1:15" ht="14">
      <c r="A175" s="60"/>
      <c r="B175" s="60">
        <v>100</v>
      </c>
      <c r="C175" s="60" t="s">
        <v>30</v>
      </c>
      <c r="D175" s="60" t="s">
        <v>52</v>
      </c>
      <c r="E175" s="60" t="s">
        <v>2</v>
      </c>
      <c r="F175" s="60" t="s">
        <v>29</v>
      </c>
      <c r="G175" s="60" t="s">
        <v>73</v>
      </c>
      <c r="H175" s="60" t="s">
        <v>4</v>
      </c>
      <c r="I175" s="60" t="s">
        <v>3</v>
      </c>
      <c r="J175" s="60" t="s">
        <v>3</v>
      </c>
      <c r="K175" s="61" t="s">
        <v>130</v>
      </c>
      <c r="L175" s="61">
        <v>30.79</v>
      </c>
      <c r="M175" s="61" t="s">
        <v>225</v>
      </c>
      <c r="N175" s="54"/>
      <c r="O175" s="55"/>
    </row>
    <row r="176" spans="1:15" ht="14">
      <c r="A176" s="60"/>
      <c r="B176" s="60">
        <v>113</v>
      </c>
      <c r="C176" s="60" t="s">
        <v>99</v>
      </c>
      <c r="D176" s="60" t="s">
        <v>210</v>
      </c>
      <c r="E176" s="60" t="s">
        <v>8</v>
      </c>
      <c r="F176" s="60" t="s">
        <v>41</v>
      </c>
      <c r="G176" s="60" t="s">
        <v>73</v>
      </c>
      <c r="H176" s="60" t="s">
        <v>3</v>
      </c>
      <c r="I176" s="60" t="s">
        <v>3</v>
      </c>
      <c r="J176" s="60" t="s">
        <v>3</v>
      </c>
      <c r="K176" s="61" t="s">
        <v>142</v>
      </c>
      <c r="L176" s="61">
        <v>28.87</v>
      </c>
      <c r="M176" s="61" t="s">
        <v>225</v>
      </c>
      <c r="N176" s="54"/>
      <c r="O176" s="55"/>
    </row>
    <row r="177" spans="1:15" ht="14">
      <c r="A177" s="60"/>
      <c r="B177" s="60">
        <v>114</v>
      </c>
      <c r="C177" s="60" t="s">
        <v>253</v>
      </c>
      <c r="D177" s="60" t="s">
        <v>52</v>
      </c>
      <c r="E177" s="60" t="s">
        <v>2</v>
      </c>
      <c r="F177" s="60" t="s">
        <v>254</v>
      </c>
      <c r="G177" s="60" t="s">
        <v>80</v>
      </c>
      <c r="H177" s="60" t="s">
        <v>3</v>
      </c>
      <c r="I177" s="60" t="s">
        <v>3</v>
      </c>
      <c r="J177" s="60" t="s">
        <v>3</v>
      </c>
      <c r="K177" s="62" t="s">
        <v>129</v>
      </c>
      <c r="L177" s="61">
        <v>29.08</v>
      </c>
      <c r="M177" s="61" t="s">
        <v>225</v>
      </c>
      <c r="N177" s="54"/>
      <c r="O177" s="55"/>
    </row>
    <row r="178" spans="1:15" ht="14">
      <c r="A178" s="60"/>
      <c r="B178" s="60">
        <v>116</v>
      </c>
      <c r="C178" s="60" t="s">
        <v>257</v>
      </c>
      <c r="D178" s="60" t="s">
        <v>52</v>
      </c>
      <c r="E178" s="60" t="s">
        <v>8</v>
      </c>
      <c r="F178" s="60" t="s">
        <v>201</v>
      </c>
      <c r="G178" s="60" t="s">
        <v>53</v>
      </c>
      <c r="H178" s="60" t="s">
        <v>3</v>
      </c>
      <c r="I178" s="60" t="s">
        <v>3</v>
      </c>
      <c r="J178" s="60" t="s">
        <v>3</v>
      </c>
      <c r="K178" s="62" t="s">
        <v>129</v>
      </c>
      <c r="L178" s="61">
        <v>72.510000000000005</v>
      </c>
      <c r="M178" s="61" t="s">
        <v>225</v>
      </c>
      <c r="N178" s="54"/>
      <c r="O178" s="55"/>
    </row>
    <row r="179" spans="1:15" ht="14">
      <c r="A179" s="60"/>
      <c r="B179" s="60">
        <v>117</v>
      </c>
      <c r="C179" s="60" t="s">
        <v>97</v>
      </c>
      <c r="D179" s="60" t="s">
        <v>52</v>
      </c>
      <c r="E179" s="60" t="s">
        <v>8</v>
      </c>
      <c r="F179" s="60" t="s">
        <v>256</v>
      </c>
      <c r="G179" s="60" t="s">
        <v>80</v>
      </c>
      <c r="H179" s="60" t="s">
        <v>3</v>
      </c>
      <c r="I179" s="60" t="s">
        <v>3</v>
      </c>
      <c r="J179" s="60" t="s">
        <v>3</v>
      </c>
      <c r="K179" s="64" t="s">
        <v>129</v>
      </c>
      <c r="L179" s="64" t="s">
        <v>129</v>
      </c>
      <c r="M179" s="61" t="s">
        <v>225</v>
      </c>
    </row>
    <row r="180" spans="1:15" ht="14">
      <c r="A180" s="60"/>
      <c r="B180" s="60">
        <v>119</v>
      </c>
      <c r="C180" s="60" t="s">
        <v>106</v>
      </c>
      <c r="D180" s="60" t="s">
        <v>52</v>
      </c>
      <c r="E180" s="60" t="s">
        <v>2</v>
      </c>
      <c r="F180" s="60" t="s">
        <v>256</v>
      </c>
      <c r="G180" s="60" t="s">
        <v>80</v>
      </c>
      <c r="H180" s="60" t="s">
        <v>3</v>
      </c>
      <c r="I180" s="60" t="s">
        <v>3</v>
      </c>
      <c r="J180" s="60" t="s">
        <v>3</v>
      </c>
      <c r="K180" s="64" t="s">
        <v>129</v>
      </c>
      <c r="L180" s="64" t="s">
        <v>129</v>
      </c>
      <c r="M180" s="61" t="s">
        <v>225</v>
      </c>
    </row>
    <row r="181" spans="1:15" ht="14">
      <c r="A181" s="60"/>
      <c r="B181" s="60">
        <v>121</v>
      </c>
      <c r="C181" s="60" t="s">
        <v>260</v>
      </c>
      <c r="D181" s="60" t="s">
        <v>52</v>
      </c>
      <c r="E181" s="60" t="s">
        <v>2</v>
      </c>
      <c r="F181" s="60" t="s">
        <v>256</v>
      </c>
      <c r="G181" s="60" t="s">
        <v>80</v>
      </c>
      <c r="H181" s="60" t="s">
        <v>3</v>
      </c>
      <c r="I181" s="60" t="s">
        <v>3</v>
      </c>
      <c r="J181" s="60" t="s">
        <v>3</v>
      </c>
      <c r="K181" s="64" t="s">
        <v>129</v>
      </c>
      <c r="L181" s="64" t="s">
        <v>129</v>
      </c>
      <c r="M181" s="61" t="s">
        <v>225</v>
      </c>
    </row>
    <row r="182" spans="1:15" ht="14">
      <c r="A182" s="60"/>
      <c r="B182" s="60">
        <v>123</v>
      </c>
      <c r="C182" s="60" t="s">
        <v>263</v>
      </c>
      <c r="D182" s="60" t="s">
        <v>52</v>
      </c>
      <c r="E182" s="60" t="s">
        <v>2</v>
      </c>
      <c r="F182" s="60" t="s">
        <v>82</v>
      </c>
      <c r="G182" s="60" t="s">
        <v>76</v>
      </c>
      <c r="H182" s="60" t="s">
        <v>3</v>
      </c>
      <c r="I182" s="60" t="s">
        <v>3</v>
      </c>
      <c r="J182" s="60" t="s">
        <v>3</v>
      </c>
      <c r="K182" s="62" t="s">
        <v>129</v>
      </c>
      <c r="L182" s="62" t="s">
        <v>129</v>
      </c>
      <c r="M182" s="61" t="s">
        <v>225</v>
      </c>
    </row>
    <row r="183" spans="1:15" ht="14">
      <c r="A183" s="60"/>
      <c r="B183" s="60">
        <v>125</v>
      </c>
      <c r="C183" s="60" t="s">
        <v>77</v>
      </c>
      <c r="D183" s="60" t="s">
        <v>52</v>
      </c>
      <c r="E183" s="60" t="s">
        <v>2</v>
      </c>
      <c r="F183" s="60" t="s">
        <v>82</v>
      </c>
      <c r="G183" s="60" t="s">
        <v>76</v>
      </c>
      <c r="H183" s="60" t="s">
        <v>3</v>
      </c>
      <c r="I183" s="60" t="s">
        <v>3</v>
      </c>
      <c r="J183" s="60" t="s">
        <v>3</v>
      </c>
      <c r="K183" s="62" t="s">
        <v>129</v>
      </c>
      <c r="L183" s="62" t="s">
        <v>129</v>
      </c>
      <c r="M183" s="61" t="s">
        <v>225</v>
      </c>
    </row>
    <row r="184" spans="1:15" ht="14">
      <c r="A184" s="60"/>
      <c r="B184" s="60">
        <v>127</v>
      </c>
      <c r="C184" s="60" t="s">
        <v>266</v>
      </c>
      <c r="D184" s="60" t="s">
        <v>52</v>
      </c>
      <c r="E184" s="60" t="s">
        <v>2</v>
      </c>
      <c r="F184" s="60" t="s">
        <v>82</v>
      </c>
      <c r="G184" s="60" t="s">
        <v>76</v>
      </c>
      <c r="H184" s="60" t="s">
        <v>4</v>
      </c>
      <c r="I184" s="60" t="s">
        <v>3</v>
      </c>
      <c r="J184" s="60" t="s">
        <v>3</v>
      </c>
      <c r="K184" s="61">
        <v>40.06</v>
      </c>
      <c r="L184" s="61" t="s">
        <v>142</v>
      </c>
      <c r="M184" s="61" t="s">
        <v>225</v>
      </c>
    </row>
    <row r="185" spans="1:15" ht="14">
      <c r="A185" s="60"/>
      <c r="B185" s="60">
        <v>130</v>
      </c>
      <c r="C185" s="60" t="s">
        <v>110</v>
      </c>
      <c r="D185" s="60" t="s">
        <v>52</v>
      </c>
      <c r="E185" s="60" t="s">
        <v>8</v>
      </c>
      <c r="F185" s="60" t="s">
        <v>33</v>
      </c>
      <c r="G185" s="60" t="s">
        <v>80</v>
      </c>
      <c r="H185" s="60" t="s">
        <v>3</v>
      </c>
      <c r="I185" s="60" t="s">
        <v>3</v>
      </c>
      <c r="J185" s="60" t="s">
        <v>3</v>
      </c>
      <c r="K185" s="62" t="s">
        <v>129</v>
      </c>
      <c r="L185" s="62" t="s">
        <v>129</v>
      </c>
      <c r="M185" s="61" t="s">
        <v>225</v>
      </c>
    </row>
    <row r="186" spans="1:15" ht="14">
      <c r="A186" s="60"/>
      <c r="B186" s="60">
        <v>133</v>
      </c>
      <c r="C186" s="60" t="s">
        <v>91</v>
      </c>
      <c r="D186" s="60" t="s">
        <v>54</v>
      </c>
      <c r="E186" s="60" t="s">
        <v>2</v>
      </c>
      <c r="F186" s="60" t="s">
        <v>244</v>
      </c>
      <c r="G186" s="60" t="s">
        <v>80</v>
      </c>
      <c r="H186" s="60" t="s">
        <v>3</v>
      </c>
      <c r="I186" s="60" t="s">
        <v>3</v>
      </c>
      <c r="J186" s="60" t="s">
        <v>3</v>
      </c>
      <c r="K186" s="61" t="s">
        <v>142</v>
      </c>
      <c r="L186" s="61">
        <v>33.270000000000003</v>
      </c>
      <c r="M186" s="61" t="s">
        <v>225</v>
      </c>
    </row>
    <row r="187" spans="1:15" ht="14">
      <c r="A187" s="60"/>
      <c r="B187" s="60">
        <v>134</v>
      </c>
      <c r="C187" s="60" t="s">
        <v>271</v>
      </c>
      <c r="D187" s="60" t="s">
        <v>52</v>
      </c>
      <c r="E187" s="60" t="s">
        <v>8</v>
      </c>
      <c r="F187" s="60" t="s">
        <v>33</v>
      </c>
      <c r="G187" s="60" t="s">
        <v>80</v>
      </c>
      <c r="H187" s="60" t="s">
        <v>3</v>
      </c>
      <c r="I187" s="60" t="s">
        <v>3</v>
      </c>
      <c r="J187" s="60" t="s">
        <v>3</v>
      </c>
      <c r="K187" s="62" t="s">
        <v>129</v>
      </c>
      <c r="L187" s="62" t="s">
        <v>129</v>
      </c>
      <c r="M187" s="61" t="s">
        <v>225</v>
      </c>
    </row>
    <row r="188" spans="1:15" ht="14">
      <c r="A188" s="60"/>
      <c r="B188" s="60">
        <v>135</v>
      </c>
      <c r="C188" s="60" t="s">
        <v>107</v>
      </c>
      <c r="D188" s="60" t="s">
        <v>54</v>
      </c>
      <c r="E188" s="60" t="s">
        <v>2</v>
      </c>
      <c r="F188" s="60" t="s">
        <v>244</v>
      </c>
      <c r="G188" s="60" t="s">
        <v>80</v>
      </c>
      <c r="H188" s="60" t="s">
        <v>3</v>
      </c>
      <c r="I188" s="60" t="s">
        <v>3</v>
      </c>
      <c r="J188" s="60" t="s">
        <v>3</v>
      </c>
      <c r="K188" s="61">
        <v>29.7</v>
      </c>
      <c r="L188" s="61" t="s">
        <v>142</v>
      </c>
      <c r="M188" s="61" t="s">
        <v>225</v>
      </c>
    </row>
    <row r="189" spans="1:15" ht="14">
      <c r="A189" s="60"/>
      <c r="B189" s="60">
        <v>137</v>
      </c>
      <c r="C189" s="60" t="s">
        <v>85</v>
      </c>
      <c r="D189" s="60" t="s">
        <v>54</v>
      </c>
      <c r="E189" s="60" t="s">
        <v>8</v>
      </c>
      <c r="F189" s="60" t="s">
        <v>273</v>
      </c>
      <c r="G189" s="60" t="s">
        <v>87</v>
      </c>
      <c r="H189" s="60" t="s">
        <v>3</v>
      </c>
      <c r="I189" s="60" t="s">
        <v>3</v>
      </c>
      <c r="J189" s="60" t="s">
        <v>3</v>
      </c>
      <c r="K189" s="62" t="s">
        <v>129</v>
      </c>
      <c r="L189" s="62" t="s">
        <v>129</v>
      </c>
      <c r="M189" s="61" t="s">
        <v>225</v>
      </c>
    </row>
    <row r="190" spans="1:15" ht="14">
      <c r="A190" s="60"/>
      <c r="B190" s="60">
        <v>139</v>
      </c>
      <c r="C190" s="60" t="s">
        <v>275</v>
      </c>
      <c r="D190" s="60" t="s">
        <v>54</v>
      </c>
      <c r="E190" s="60" t="s">
        <v>8</v>
      </c>
      <c r="F190" s="60" t="s">
        <v>273</v>
      </c>
      <c r="G190" s="60" t="s">
        <v>87</v>
      </c>
      <c r="H190" s="60" t="s">
        <v>3</v>
      </c>
      <c r="I190" s="60" t="s">
        <v>3</v>
      </c>
      <c r="J190" s="60" t="s">
        <v>3</v>
      </c>
      <c r="K190" s="62" t="s">
        <v>129</v>
      </c>
      <c r="L190" s="62" t="s">
        <v>129</v>
      </c>
      <c r="M190" s="61" t="s">
        <v>225</v>
      </c>
    </row>
    <row r="191" spans="1:15" ht="14">
      <c r="A191" s="60"/>
      <c r="B191" s="60">
        <v>141</v>
      </c>
      <c r="C191" s="60" t="s">
        <v>278</v>
      </c>
      <c r="D191" s="60" t="s">
        <v>54</v>
      </c>
      <c r="E191" s="60" t="s">
        <v>2</v>
      </c>
      <c r="F191" s="60" t="s">
        <v>273</v>
      </c>
      <c r="G191" s="60" t="s">
        <v>87</v>
      </c>
      <c r="H191" s="60" t="s">
        <v>3</v>
      </c>
      <c r="I191" s="60" t="s">
        <v>3</v>
      </c>
      <c r="J191" s="60" t="s">
        <v>3</v>
      </c>
      <c r="K191" s="62" t="s">
        <v>129</v>
      </c>
      <c r="L191" s="62" t="s">
        <v>129</v>
      </c>
      <c r="M191" s="61" t="s">
        <v>225</v>
      </c>
    </row>
    <row r="192" spans="1:15" ht="14">
      <c r="A192" s="60"/>
      <c r="B192" s="60">
        <v>147</v>
      </c>
      <c r="C192" s="60" t="s">
        <v>282</v>
      </c>
      <c r="D192" s="60" t="s">
        <v>52</v>
      </c>
      <c r="E192" s="60" t="s">
        <v>8</v>
      </c>
      <c r="F192" s="60" t="s">
        <v>35</v>
      </c>
      <c r="G192" s="60" t="s">
        <v>73</v>
      </c>
      <c r="H192" s="60" t="s">
        <v>3</v>
      </c>
      <c r="I192" s="60" t="s">
        <v>3</v>
      </c>
      <c r="J192" s="60" t="s">
        <v>3</v>
      </c>
      <c r="K192" s="61" t="s">
        <v>142</v>
      </c>
      <c r="L192" s="61" t="s">
        <v>142</v>
      </c>
      <c r="M192" s="61" t="s">
        <v>225</v>
      </c>
    </row>
    <row r="193" spans="1:13" ht="14">
      <c r="A193" s="60"/>
      <c r="B193" s="60">
        <v>153</v>
      </c>
      <c r="C193" s="60" t="s">
        <v>286</v>
      </c>
      <c r="D193" s="60" t="s">
        <v>52</v>
      </c>
      <c r="E193" s="60" t="s">
        <v>2</v>
      </c>
      <c r="F193" s="60" t="s">
        <v>75</v>
      </c>
      <c r="G193" s="60" t="s">
        <v>73</v>
      </c>
      <c r="H193" s="60" t="s">
        <v>3</v>
      </c>
      <c r="I193" s="60" t="s">
        <v>3</v>
      </c>
      <c r="J193" s="60" t="s">
        <v>3</v>
      </c>
      <c r="K193" s="62" t="s">
        <v>129</v>
      </c>
      <c r="L193" s="62" t="s">
        <v>129</v>
      </c>
      <c r="M193" s="61" t="s">
        <v>225</v>
      </c>
    </row>
    <row r="194" spans="1:13" ht="14">
      <c r="A194" s="60"/>
      <c r="B194" s="60">
        <v>167</v>
      </c>
      <c r="C194" s="60" t="s">
        <v>299</v>
      </c>
      <c r="D194" s="60" t="s">
        <v>52</v>
      </c>
      <c r="E194" s="60" t="s">
        <v>8</v>
      </c>
      <c r="F194" s="60" t="s">
        <v>22</v>
      </c>
      <c r="G194" s="60" t="s">
        <v>80</v>
      </c>
      <c r="H194" s="60" t="s">
        <v>3</v>
      </c>
      <c r="I194" s="60" t="s">
        <v>3</v>
      </c>
      <c r="J194" s="60" t="s">
        <v>3</v>
      </c>
      <c r="K194" s="62" t="s">
        <v>129</v>
      </c>
      <c r="L194" s="62" t="s">
        <v>129</v>
      </c>
      <c r="M194" s="61" t="s">
        <v>225</v>
      </c>
    </row>
    <row r="195" spans="1:13" ht="14">
      <c r="A195" s="60"/>
      <c r="B195" s="60">
        <v>172</v>
      </c>
      <c r="C195" s="60" t="s">
        <v>304</v>
      </c>
      <c r="D195" s="60" t="s">
        <v>52</v>
      </c>
      <c r="E195" s="60" t="s">
        <v>8</v>
      </c>
      <c r="F195" s="60" t="s">
        <v>298</v>
      </c>
      <c r="G195" s="60" t="s">
        <v>73</v>
      </c>
      <c r="H195" s="60" t="s">
        <v>3</v>
      </c>
      <c r="I195" s="60" t="s">
        <v>3</v>
      </c>
      <c r="J195" s="60" t="s">
        <v>3</v>
      </c>
      <c r="K195" s="62" t="s">
        <v>129</v>
      </c>
      <c r="L195" s="62" t="s">
        <v>129</v>
      </c>
      <c r="M195" s="61" t="s">
        <v>225</v>
      </c>
    </row>
    <row r="196" spans="1:13" ht="14">
      <c r="A196" s="60"/>
      <c r="B196" s="60">
        <v>175</v>
      </c>
      <c r="C196" s="60" t="s">
        <v>94</v>
      </c>
      <c r="D196" s="60" t="s">
        <v>52</v>
      </c>
      <c r="E196" s="60" t="s">
        <v>2</v>
      </c>
      <c r="F196" s="60" t="s">
        <v>307</v>
      </c>
      <c r="G196" s="60" t="s">
        <v>73</v>
      </c>
      <c r="H196" s="60" t="s">
        <v>3</v>
      </c>
      <c r="I196" s="60" t="s">
        <v>3</v>
      </c>
      <c r="J196" s="60" t="s">
        <v>3</v>
      </c>
      <c r="K196" s="61">
        <v>28.24</v>
      </c>
      <c r="L196" s="61" t="s">
        <v>142</v>
      </c>
      <c r="M196" s="61" t="s">
        <v>225</v>
      </c>
    </row>
    <row r="197" spans="1:13" ht="14">
      <c r="A197" s="60"/>
      <c r="B197" s="60">
        <v>176</v>
      </c>
      <c r="C197" s="60" t="s">
        <v>308</v>
      </c>
      <c r="D197" s="60" t="s">
        <v>52</v>
      </c>
      <c r="E197" s="60" t="s">
        <v>2</v>
      </c>
      <c r="F197" s="60" t="s">
        <v>306</v>
      </c>
      <c r="G197" s="60" t="s">
        <v>76</v>
      </c>
      <c r="H197" s="60" t="s">
        <v>3</v>
      </c>
      <c r="I197" s="60" t="s">
        <v>3</v>
      </c>
      <c r="J197" s="60" t="s">
        <v>3</v>
      </c>
      <c r="K197" s="62" t="s">
        <v>129</v>
      </c>
      <c r="L197" s="62" t="s">
        <v>129</v>
      </c>
      <c r="M197" s="61" t="s">
        <v>225</v>
      </c>
    </row>
    <row r="198" spans="1:13" ht="14">
      <c r="A198" s="60"/>
      <c r="B198" s="60">
        <v>181</v>
      </c>
      <c r="C198" s="60" t="s">
        <v>25</v>
      </c>
      <c r="D198" s="60" t="s">
        <v>52</v>
      </c>
      <c r="E198" s="60" t="s">
        <v>8</v>
      </c>
      <c r="F198" s="60" t="s">
        <v>307</v>
      </c>
      <c r="G198" s="60" t="s">
        <v>73</v>
      </c>
      <c r="H198" s="60" t="s">
        <v>3</v>
      </c>
      <c r="I198" s="60" t="s">
        <v>3</v>
      </c>
      <c r="J198" s="60" t="s">
        <v>3</v>
      </c>
      <c r="K198" s="62" t="s">
        <v>129</v>
      </c>
      <c r="L198" s="62" t="s">
        <v>129</v>
      </c>
      <c r="M198" s="61" t="s">
        <v>225</v>
      </c>
    </row>
    <row r="199" spans="1:13" ht="14">
      <c r="A199" s="60"/>
      <c r="B199" s="60">
        <v>183</v>
      </c>
      <c r="C199" s="60" t="s">
        <v>310</v>
      </c>
      <c r="D199" s="60" t="s">
        <v>52</v>
      </c>
      <c r="E199" s="60" t="s">
        <v>2</v>
      </c>
      <c r="F199" s="60" t="s">
        <v>311</v>
      </c>
      <c r="G199" s="60" t="s">
        <v>8</v>
      </c>
      <c r="H199" s="60" t="s">
        <v>3</v>
      </c>
      <c r="I199" s="60" t="s">
        <v>3</v>
      </c>
      <c r="J199" s="60" t="s">
        <v>3</v>
      </c>
      <c r="K199" s="62" t="s">
        <v>129</v>
      </c>
      <c r="L199" s="61">
        <v>25.68</v>
      </c>
      <c r="M199" s="61" t="s">
        <v>225</v>
      </c>
    </row>
    <row r="200" spans="1:13" ht="14">
      <c r="A200" s="60"/>
      <c r="B200" s="60">
        <v>185</v>
      </c>
      <c r="C200" s="60" t="s">
        <v>312</v>
      </c>
      <c r="D200" s="60" t="s">
        <v>54</v>
      </c>
      <c r="E200" s="60" t="s">
        <v>2</v>
      </c>
      <c r="F200" s="60" t="s">
        <v>311</v>
      </c>
      <c r="G200" s="60" t="s">
        <v>8</v>
      </c>
      <c r="H200" s="60" t="s">
        <v>3</v>
      </c>
      <c r="I200" s="60" t="s">
        <v>3</v>
      </c>
      <c r="J200" s="60" t="s">
        <v>3</v>
      </c>
      <c r="K200" s="62" t="s">
        <v>129</v>
      </c>
      <c r="L200" s="62" t="s">
        <v>129</v>
      </c>
      <c r="M200" s="61" t="s">
        <v>225</v>
      </c>
    </row>
    <row r="201" spans="1:13" ht="14">
      <c r="A201" s="60"/>
      <c r="B201" s="60">
        <v>189</v>
      </c>
      <c r="C201" s="60" t="s">
        <v>316</v>
      </c>
      <c r="D201" s="60" t="s">
        <v>52</v>
      </c>
      <c r="E201" s="60" t="s">
        <v>2</v>
      </c>
      <c r="F201" s="60" t="s">
        <v>317</v>
      </c>
      <c r="G201" s="60" t="s">
        <v>80</v>
      </c>
      <c r="H201" s="60" t="s">
        <v>3</v>
      </c>
      <c r="I201" s="60" t="s">
        <v>3</v>
      </c>
      <c r="J201" s="60" t="s">
        <v>3</v>
      </c>
      <c r="K201" s="62" t="s">
        <v>129</v>
      </c>
      <c r="L201" s="62" t="s">
        <v>129</v>
      </c>
      <c r="M201" s="61" t="s">
        <v>225</v>
      </c>
    </row>
    <row r="202" spans="1:13" ht="14">
      <c r="A202" s="60"/>
      <c r="B202" s="60">
        <v>190</v>
      </c>
      <c r="C202" s="60" t="s">
        <v>83</v>
      </c>
      <c r="D202" s="60" t="s">
        <v>52</v>
      </c>
      <c r="E202" s="60" t="s">
        <v>2</v>
      </c>
      <c r="F202" s="60" t="s">
        <v>86</v>
      </c>
      <c r="G202" s="60" t="s">
        <v>87</v>
      </c>
      <c r="H202" s="60" t="s">
        <v>3</v>
      </c>
      <c r="I202" s="60" t="s">
        <v>3</v>
      </c>
      <c r="J202" s="60" t="s">
        <v>3</v>
      </c>
      <c r="K202" s="61">
        <v>49.14</v>
      </c>
      <c r="L202" s="61" t="s">
        <v>130</v>
      </c>
      <c r="M202" s="61" t="s">
        <v>225</v>
      </c>
    </row>
    <row r="203" spans="1:13" ht="14">
      <c r="A203" s="60"/>
      <c r="B203" s="60">
        <v>191</v>
      </c>
      <c r="C203" s="60" t="s">
        <v>79</v>
      </c>
      <c r="D203" s="60" t="s">
        <v>52</v>
      </c>
      <c r="E203" s="60" t="s">
        <v>8</v>
      </c>
      <c r="F203" s="60" t="s">
        <v>317</v>
      </c>
      <c r="G203" s="60" t="s">
        <v>80</v>
      </c>
      <c r="H203" s="60" t="s">
        <v>3</v>
      </c>
      <c r="I203" s="60" t="s">
        <v>3</v>
      </c>
      <c r="J203" s="60" t="s">
        <v>3</v>
      </c>
      <c r="K203" s="62" t="s">
        <v>129</v>
      </c>
      <c r="L203" s="62" t="s">
        <v>129</v>
      </c>
      <c r="M203" s="61" t="s">
        <v>225</v>
      </c>
    </row>
    <row r="204" spans="1:13" ht="14">
      <c r="A204" s="60"/>
      <c r="B204" s="60">
        <v>193</v>
      </c>
      <c r="C204" s="60" t="s">
        <v>319</v>
      </c>
      <c r="D204" s="60" t="s">
        <v>52</v>
      </c>
      <c r="E204" s="60" t="s">
        <v>8</v>
      </c>
      <c r="F204" s="60" t="s">
        <v>317</v>
      </c>
      <c r="G204" s="60" t="s">
        <v>80</v>
      </c>
      <c r="H204" s="60" t="s">
        <v>3</v>
      </c>
      <c r="I204" s="60" t="s">
        <v>3</v>
      </c>
      <c r="J204" s="60" t="s">
        <v>3</v>
      </c>
      <c r="K204" s="62" t="s">
        <v>129</v>
      </c>
      <c r="L204" s="62" t="s">
        <v>129</v>
      </c>
      <c r="M204" s="61" t="s">
        <v>225</v>
      </c>
    </row>
    <row r="205" spans="1:13" ht="14">
      <c r="A205" s="60"/>
      <c r="B205" s="60">
        <v>194</v>
      </c>
      <c r="C205" s="60" t="s">
        <v>320</v>
      </c>
      <c r="D205" s="60" t="s">
        <v>54</v>
      </c>
      <c r="E205" s="60" t="s">
        <v>8</v>
      </c>
      <c r="F205" s="60" t="s">
        <v>86</v>
      </c>
      <c r="G205" s="60" t="s">
        <v>87</v>
      </c>
      <c r="H205" s="60" t="s">
        <v>3</v>
      </c>
      <c r="I205" s="60" t="s">
        <v>3</v>
      </c>
      <c r="J205" s="60" t="s">
        <v>3</v>
      </c>
      <c r="K205" s="62" t="s">
        <v>129</v>
      </c>
      <c r="L205" s="61">
        <v>97.23</v>
      </c>
      <c r="M205" s="61" t="s">
        <v>225</v>
      </c>
    </row>
    <row r="206" spans="1:13" ht="14">
      <c r="A206" s="60"/>
      <c r="B206" s="60">
        <v>198</v>
      </c>
      <c r="C206" s="60" t="s">
        <v>98</v>
      </c>
      <c r="D206" s="60" t="s">
        <v>54</v>
      </c>
      <c r="E206" s="60" t="s">
        <v>2</v>
      </c>
      <c r="F206" s="60" t="s">
        <v>96</v>
      </c>
      <c r="G206" s="60" t="s">
        <v>80</v>
      </c>
      <c r="H206" s="60" t="s">
        <v>3</v>
      </c>
      <c r="I206" s="60" t="s">
        <v>3</v>
      </c>
      <c r="J206" s="60" t="s">
        <v>3</v>
      </c>
      <c r="K206" s="64" t="s">
        <v>129</v>
      </c>
      <c r="L206" s="64" t="s">
        <v>129</v>
      </c>
      <c r="M206" s="61" t="s">
        <v>225</v>
      </c>
    </row>
    <row r="207" spans="1:13" ht="14">
      <c r="A207" s="60"/>
      <c r="B207" s="60">
        <v>199</v>
      </c>
      <c r="C207" s="60" t="s">
        <v>43</v>
      </c>
      <c r="D207" s="60" t="s">
        <v>54</v>
      </c>
      <c r="E207" s="60" t="s">
        <v>2</v>
      </c>
      <c r="F207" s="60" t="s">
        <v>323</v>
      </c>
      <c r="G207" s="60" t="s">
        <v>76</v>
      </c>
      <c r="H207" s="60" t="s">
        <v>3</v>
      </c>
      <c r="I207" s="60" t="s">
        <v>3</v>
      </c>
      <c r="J207" s="60" t="s">
        <v>3</v>
      </c>
      <c r="K207" s="64" t="s">
        <v>129</v>
      </c>
      <c r="L207" s="64" t="s">
        <v>129</v>
      </c>
      <c r="M207" s="61" t="s">
        <v>225</v>
      </c>
    </row>
    <row r="208" spans="1:13" ht="14">
      <c r="A208" s="60"/>
      <c r="B208" s="60">
        <v>202</v>
      </c>
      <c r="C208" s="60" t="s">
        <v>326</v>
      </c>
      <c r="D208" s="60" t="s">
        <v>54</v>
      </c>
      <c r="E208" s="60" t="s">
        <v>2</v>
      </c>
      <c r="F208" s="60" t="s">
        <v>96</v>
      </c>
      <c r="G208" s="60" t="s">
        <v>80</v>
      </c>
      <c r="H208" s="60" t="s">
        <v>3</v>
      </c>
      <c r="I208" s="60" t="s">
        <v>3</v>
      </c>
      <c r="J208" s="60" t="s">
        <v>3</v>
      </c>
      <c r="K208" s="61">
        <v>57.67</v>
      </c>
      <c r="L208" s="63" t="s">
        <v>129</v>
      </c>
      <c r="M208" s="61" t="s">
        <v>225</v>
      </c>
    </row>
    <row r="209" spans="1:13" ht="14">
      <c r="A209" s="60"/>
      <c r="B209" s="60">
        <v>203</v>
      </c>
      <c r="C209" s="60" t="s">
        <v>327</v>
      </c>
      <c r="D209" s="60" t="s">
        <v>54</v>
      </c>
      <c r="E209" s="60" t="s">
        <v>8</v>
      </c>
      <c r="F209" s="60" t="s">
        <v>323</v>
      </c>
      <c r="G209" s="60" t="s">
        <v>76</v>
      </c>
      <c r="H209" s="60" t="s">
        <v>3</v>
      </c>
      <c r="I209" s="60" t="s">
        <v>3</v>
      </c>
      <c r="J209" s="60" t="s">
        <v>3</v>
      </c>
      <c r="K209" s="63" t="s">
        <v>129</v>
      </c>
      <c r="L209" s="63" t="s">
        <v>129</v>
      </c>
      <c r="M209" s="61" t="s">
        <v>225</v>
      </c>
    </row>
    <row r="210" spans="1:13" ht="14">
      <c r="A210" s="60"/>
      <c r="B210" s="60">
        <v>207</v>
      </c>
      <c r="C210" s="60" t="s">
        <v>112</v>
      </c>
      <c r="D210" s="60" t="s">
        <v>54</v>
      </c>
      <c r="E210" s="60" t="s">
        <v>8</v>
      </c>
      <c r="F210" s="60" t="s">
        <v>40</v>
      </c>
      <c r="G210" s="60" t="s">
        <v>76</v>
      </c>
      <c r="H210" s="60" t="s">
        <v>3</v>
      </c>
      <c r="I210" s="60" t="s">
        <v>3</v>
      </c>
      <c r="J210" s="60" t="s">
        <v>3</v>
      </c>
      <c r="K210" s="61" t="s">
        <v>142</v>
      </c>
      <c r="L210" s="61">
        <v>30.45</v>
      </c>
      <c r="M210" s="61" t="s">
        <v>225</v>
      </c>
    </row>
    <row r="211" spans="1:13" ht="14">
      <c r="A211" s="60"/>
      <c r="B211" s="60">
        <v>208</v>
      </c>
      <c r="C211" s="60" t="s">
        <v>331</v>
      </c>
      <c r="D211" s="60" t="s">
        <v>52</v>
      </c>
      <c r="E211" s="60" t="s">
        <v>8</v>
      </c>
      <c r="F211" s="60" t="s">
        <v>254</v>
      </c>
      <c r="G211" s="60" t="s">
        <v>80</v>
      </c>
      <c r="H211" s="60" t="s">
        <v>3</v>
      </c>
      <c r="I211" s="60" t="s">
        <v>3</v>
      </c>
      <c r="J211" s="60" t="s">
        <v>3</v>
      </c>
      <c r="K211" s="62" t="s">
        <v>129</v>
      </c>
      <c r="L211" s="62" t="s">
        <v>129</v>
      </c>
      <c r="M211" s="61" t="s">
        <v>225</v>
      </c>
    </row>
    <row r="212" spans="1:13" ht="14">
      <c r="A212" s="60"/>
      <c r="B212" s="60">
        <v>209</v>
      </c>
      <c r="C212" s="60" t="s">
        <v>332</v>
      </c>
      <c r="D212" s="60" t="s">
        <v>52</v>
      </c>
      <c r="E212" s="60" t="s">
        <v>2</v>
      </c>
      <c r="F212" s="60" t="s">
        <v>40</v>
      </c>
      <c r="G212" s="60" t="s">
        <v>76</v>
      </c>
      <c r="H212" s="60" t="s">
        <v>3</v>
      </c>
      <c r="I212" s="60" t="s">
        <v>3</v>
      </c>
      <c r="J212" s="60" t="s">
        <v>3</v>
      </c>
      <c r="K212" s="61">
        <v>28.67</v>
      </c>
      <c r="L212" s="61" t="s">
        <v>142</v>
      </c>
      <c r="M212" s="61" t="s">
        <v>225</v>
      </c>
    </row>
    <row r="213" spans="1:13" ht="14">
      <c r="A213" s="60"/>
      <c r="B213" s="60">
        <v>211</v>
      </c>
      <c r="C213" s="60" t="s">
        <v>334</v>
      </c>
      <c r="D213" s="60" t="s">
        <v>52</v>
      </c>
      <c r="E213" s="60" t="s">
        <v>2</v>
      </c>
      <c r="F213" s="60" t="s">
        <v>335</v>
      </c>
      <c r="G213" s="60" t="s">
        <v>73</v>
      </c>
      <c r="H213" s="60" t="s">
        <v>3</v>
      </c>
      <c r="I213" s="60" t="s">
        <v>4</v>
      </c>
      <c r="J213" s="60" t="s">
        <v>3</v>
      </c>
      <c r="K213" s="62" t="s">
        <v>129</v>
      </c>
      <c r="L213" s="62" t="s">
        <v>129</v>
      </c>
      <c r="M213" s="61" t="s">
        <v>225</v>
      </c>
    </row>
    <row r="214" spans="1:13" ht="14">
      <c r="A214" s="60"/>
      <c r="B214" s="60">
        <v>213</v>
      </c>
      <c r="C214" s="60" t="s">
        <v>337</v>
      </c>
      <c r="D214" s="60" t="s">
        <v>52</v>
      </c>
      <c r="E214" s="60" t="s">
        <v>2</v>
      </c>
      <c r="F214" s="60" t="s">
        <v>109</v>
      </c>
      <c r="G214" s="60" t="s">
        <v>76</v>
      </c>
      <c r="H214" s="60" t="s">
        <v>4</v>
      </c>
      <c r="I214" s="60" t="s">
        <v>3</v>
      </c>
      <c r="J214" s="60" t="s">
        <v>3</v>
      </c>
      <c r="K214" s="62" t="s">
        <v>129</v>
      </c>
      <c r="L214" s="62" t="s">
        <v>129</v>
      </c>
      <c r="M214" s="61" t="s">
        <v>225</v>
      </c>
    </row>
    <row r="215" spans="1:13" ht="14">
      <c r="A215" s="60"/>
      <c r="B215" s="60">
        <v>214</v>
      </c>
      <c r="C215" s="60" t="s">
        <v>10</v>
      </c>
      <c r="D215" s="60" t="s">
        <v>52</v>
      </c>
      <c r="E215" s="60" t="s">
        <v>2</v>
      </c>
      <c r="F215" s="60" t="s">
        <v>197</v>
      </c>
      <c r="G215" s="60" t="s">
        <v>53</v>
      </c>
      <c r="H215" s="60" t="s">
        <v>4</v>
      </c>
      <c r="I215" s="60" t="s">
        <v>3</v>
      </c>
      <c r="J215" s="60" t="s">
        <v>3</v>
      </c>
      <c r="K215" s="61">
        <v>44.32</v>
      </c>
      <c r="L215" s="62" t="s">
        <v>129</v>
      </c>
      <c r="M215" s="61" t="s">
        <v>225</v>
      </c>
    </row>
    <row r="216" spans="1:13" ht="14">
      <c r="A216" s="60"/>
      <c r="B216" s="60">
        <v>215</v>
      </c>
      <c r="C216" s="60" t="s">
        <v>338</v>
      </c>
      <c r="D216" s="60" t="s">
        <v>52</v>
      </c>
      <c r="E216" s="60" t="s">
        <v>2</v>
      </c>
      <c r="F216" s="60" t="s">
        <v>109</v>
      </c>
      <c r="G216" s="60" t="s">
        <v>76</v>
      </c>
      <c r="H216" s="60" t="s">
        <v>3</v>
      </c>
      <c r="I216" s="60" t="s">
        <v>3</v>
      </c>
      <c r="J216" s="60" t="s">
        <v>3</v>
      </c>
      <c r="K216" s="62" t="s">
        <v>129</v>
      </c>
      <c r="L216" s="62" t="s">
        <v>129</v>
      </c>
      <c r="M216" s="61" t="s">
        <v>225</v>
      </c>
    </row>
  </sheetData>
  <autoFilter ref="A1:M216"/>
  <sortState ref="A2:M216">
    <sortCondition ref="M2:M216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4"/>
  <sheetViews>
    <sheetView topLeftCell="A22" workbookViewId="0">
      <selection activeCell="H53" sqref="H53"/>
    </sheetView>
  </sheetViews>
  <sheetFormatPr baseColWidth="10" defaultColWidth="8.83203125" defaultRowHeight="12" x14ac:dyDescent="0"/>
  <cols>
    <col min="2" max="2" width="10.6640625" style="33" bestFit="1" customWidth="1"/>
  </cols>
  <sheetData>
    <row r="1" spans="1:3" ht="14">
      <c r="A1" s="56" t="s">
        <v>148</v>
      </c>
      <c r="B1" s="55"/>
      <c r="C1" s="56" t="s">
        <v>149</v>
      </c>
    </row>
    <row r="2" spans="1:3" ht="14">
      <c r="A2" s="54">
        <v>1</v>
      </c>
      <c r="B2" s="55"/>
      <c r="C2" s="54">
        <v>26.29</v>
      </c>
    </row>
    <row r="3" spans="1:3" ht="14">
      <c r="A3" s="54">
        <v>2</v>
      </c>
      <c r="B3" s="55"/>
      <c r="C3" s="54">
        <v>24.86</v>
      </c>
    </row>
    <row r="4" spans="1:3" ht="14">
      <c r="A4" s="54">
        <v>3</v>
      </c>
      <c r="B4" s="55"/>
      <c r="C4" s="54">
        <v>20.22</v>
      </c>
    </row>
    <row r="5" spans="1:3" ht="14">
      <c r="A5" s="54">
        <v>4</v>
      </c>
      <c r="B5" s="55"/>
      <c r="C5" s="54">
        <v>21.51</v>
      </c>
    </row>
    <row r="6" spans="1:3" ht="14">
      <c r="A6" s="54">
        <v>5</v>
      </c>
      <c r="B6" s="55"/>
      <c r="C6" s="54">
        <v>23.98</v>
      </c>
    </row>
    <row r="7" spans="1:3" ht="14">
      <c r="A7" s="54">
        <v>6</v>
      </c>
      <c r="B7" s="55"/>
      <c r="C7" s="54">
        <v>20.83</v>
      </c>
    </row>
    <row r="8" spans="1:3" ht="14">
      <c r="A8" s="54">
        <v>7</v>
      </c>
      <c r="B8" s="55"/>
      <c r="C8" s="54">
        <v>28.54</v>
      </c>
    </row>
    <row r="9" spans="1:3" ht="14">
      <c r="A9" s="54">
        <v>8</v>
      </c>
      <c r="B9" s="55"/>
      <c r="C9" s="54">
        <v>24.01</v>
      </c>
    </row>
    <row r="10" spans="1:3" ht="14">
      <c r="A10" s="54">
        <v>9</v>
      </c>
      <c r="B10" s="55"/>
      <c r="C10" s="54">
        <v>25.94</v>
      </c>
    </row>
    <row r="11" spans="1:3" ht="14">
      <c r="A11" s="54">
        <v>10</v>
      </c>
      <c r="B11" s="55"/>
      <c r="C11" s="54">
        <v>23.14</v>
      </c>
    </row>
    <row r="12" spans="1:3" ht="14">
      <c r="A12" s="54">
        <v>11</v>
      </c>
      <c r="B12" s="55"/>
      <c r="C12" s="54">
        <v>24.12</v>
      </c>
    </row>
    <row r="13" spans="1:3" ht="14">
      <c r="A13" s="54">
        <v>12</v>
      </c>
      <c r="B13" s="55"/>
      <c r="C13" s="54">
        <v>21.56</v>
      </c>
    </row>
    <row r="14" spans="1:3" ht="14">
      <c r="A14" s="54">
        <v>13</v>
      </c>
      <c r="B14" s="55"/>
      <c r="C14" s="54">
        <v>24.75</v>
      </c>
    </row>
    <row r="15" spans="1:3" ht="14">
      <c r="A15" s="54">
        <v>14</v>
      </c>
      <c r="B15" s="55"/>
      <c r="C15" s="54">
        <v>28.65</v>
      </c>
    </row>
    <row r="16" spans="1:3" ht="14">
      <c r="A16" s="54">
        <v>15</v>
      </c>
      <c r="B16" s="55"/>
      <c r="C16" s="54">
        <v>26.18</v>
      </c>
    </row>
    <row r="17" spans="1:3" ht="14">
      <c r="A17" s="54">
        <v>16</v>
      </c>
      <c r="B17" s="55"/>
      <c r="C17" s="54">
        <v>26.06</v>
      </c>
    </row>
    <row r="18" spans="1:3" ht="14">
      <c r="A18" s="54">
        <v>17</v>
      </c>
      <c r="B18" s="55"/>
      <c r="C18" s="54">
        <v>36.69</v>
      </c>
    </row>
    <row r="19" spans="1:3" ht="14">
      <c r="A19" s="54">
        <v>18</v>
      </c>
      <c r="B19" s="55"/>
      <c r="C19" s="54">
        <v>26.07</v>
      </c>
    </row>
    <row r="20" spans="1:3" ht="14">
      <c r="A20" s="54">
        <v>19</v>
      </c>
      <c r="B20" s="55"/>
      <c r="C20" s="54" t="s">
        <v>142</v>
      </c>
    </row>
    <row r="21" spans="1:3" ht="14">
      <c r="A21" s="54">
        <v>20</v>
      </c>
      <c r="B21" s="55"/>
      <c r="C21" s="54">
        <v>66.989999999999995</v>
      </c>
    </row>
    <row r="22" spans="1:3" ht="14">
      <c r="A22" s="54">
        <v>21</v>
      </c>
      <c r="B22" s="55"/>
      <c r="C22" s="54">
        <v>21.51</v>
      </c>
    </row>
    <row r="23" spans="1:3" ht="14">
      <c r="A23" s="54">
        <v>23</v>
      </c>
      <c r="B23" s="55"/>
      <c r="C23" s="54">
        <v>21.26</v>
      </c>
    </row>
    <row r="24" spans="1:3" ht="14">
      <c r="A24" s="54">
        <v>24</v>
      </c>
      <c r="B24" s="55"/>
      <c r="C24" s="54">
        <v>27.74</v>
      </c>
    </row>
    <row r="25" spans="1:3" ht="14">
      <c r="A25" s="54">
        <v>25</v>
      </c>
      <c r="B25" s="55"/>
      <c r="C25" s="54">
        <v>26.64</v>
      </c>
    </row>
    <row r="26" spans="1:3" ht="14">
      <c r="A26" s="54">
        <v>26</v>
      </c>
      <c r="B26" s="55"/>
      <c r="C26" s="54">
        <v>27.69</v>
      </c>
    </row>
    <row r="27" spans="1:3" ht="14">
      <c r="A27" s="54">
        <v>27</v>
      </c>
      <c r="B27" s="55"/>
      <c r="C27" s="54">
        <v>31.57</v>
      </c>
    </row>
    <row r="28" spans="1:3" ht="14">
      <c r="A28" s="54">
        <v>28</v>
      </c>
      <c r="B28" s="55"/>
      <c r="C28" s="54">
        <v>27.06</v>
      </c>
    </row>
    <row r="29" spans="1:3" ht="14">
      <c r="A29" s="54">
        <v>29</v>
      </c>
      <c r="B29" s="55"/>
      <c r="C29" s="54">
        <v>23.11</v>
      </c>
    </row>
    <row r="30" spans="1:3" ht="14">
      <c r="A30" s="54">
        <v>30</v>
      </c>
      <c r="B30" s="55"/>
      <c r="C30" s="54">
        <v>27.37</v>
      </c>
    </row>
    <row r="31" spans="1:3" ht="14">
      <c r="A31" s="54">
        <v>32</v>
      </c>
      <c r="B31" s="55"/>
      <c r="C31" s="54">
        <v>19.28</v>
      </c>
    </row>
    <row r="32" spans="1:3" ht="14">
      <c r="A32" s="54">
        <v>33</v>
      </c>
      <c r="B32" s="55"/>
      <c r="C32" s="54">
        <v>28.27</v>
      </c>
    </row>
    <row r="33" spans="1:3" ht="14">
      <c r="A33" s="54">
        <v>34</v>
      </c>
      <c r="B33" s="55"/>
      <c r="C33" s="54">
        <v>40</v>
      </c>
    </row>
    <row r="34" spans="1:3" ht="14">
      <c r="A34" s="54">
        <v>35</v>
      </c>
      <c r="B34" s="55"/>
      <c r="C34" s="54">
        <v>28.55</v>
      </c>
    </row>
    <row r="35" spans="1:3" ht="14">
      <c r="A35" s="54">
        <v>36</v>
      </c>
      <c r="B35" s="55"/>
      <c r="C35" s="54" t="s">
        <v>130</v>
      </c>
    </row>
    <row r="36" spans="1:3" ht="14">
      <c r="A36" s="54">
        <v>37</v>
      </c>
      <c r="B36" s="55"/>
      <c r="C36" s="54">
        <v>23.68</v>
      </c>
    </row>
    <row r="37" spans="1:3" ht="14">
      <c r="A37" s="54">
        <v>38</v>
      </c>
      <c r="B37" s="55"/>
      <c r="C37" s="54">
        <v>26.52</v>
      </c>
    </row>
    <row r="38" spans="1:3" ht="14">
      <c r="A38" s="54">
        <v>40</v>
      </c>
      <c r="B38" s="55"/>
      <c r="C38" s="54">
        <v>22.2</v>
      </c>
    </row>
    <row r="39" spans="1:3" ht="14">
      <c r="A39" s="54">
        <v>41</v>
      </c>
      <c r="B39" s="55"/>
      <c r="C39" s="54">
        <v>28.75</v>
      </c>
    </row>
    <row r="40" spans="1:3" ht="14">
      <c r="A40" s="54">
        <v>42</v>
      </c>
      <c r="B40" s="55"/>
      <c r="C40" s="54">
        <v>22.44</v>
      </c>
    </row>
    <row r="41" spans="1:3" ht="14">
      <c r="A41" s="54">
        <v>43</v>
      </c>
      <c r="B41" s="55"/>
      <c r="C41" s="54">
        <v>30.71</v>
      </c>
    </row>
    <row r="42" spans="1:3" ht="14">
      <c r="A42" s="54">
        <v>44</v>
      </c>
      <c r="B42" s="55"/>
      <c r="C42" s="54">
        <v>27.01</v>
      </c>
    </row>
    <row r="43" spans="1:3" ht="14">
      <c r="A43" s="54">
        <v>45</v>
      </c>
      <c r="B43" s="55"/>
      <c r="C43" s="54">
        <v>25.91</v>
      </c>
    </row>
    <row r="44" spans="1:3" ht="14">
      <c r="A44" s="54">
        <v>46</v>
      </c>
      <c r="B44" s="55"/>
      <c r="C44" s="54">
        <v>18.260000000000002</v>
      </c>
    </row>
    <row r="45" spans="1:3" ht="14">
      <c r="A45" s="54">
        <v>47</v>
      </c>
      <c r="B45" s="55"/>
      <c r="C45" s="54">
        <v>25.73</v>
      </c>
    </row>
    <row r="46" spans="1:3" ht="14">
      <c r="A46" s="54">
        <v>48</v>
      </c>
      <c r="B46" s="55"/>
      <c r="C46" s="54">
        <v>20.98</v>
      </c>
    </row>
    <row r="47" spans="1:3" ht="14">
      <c r="A47" s="54">
        <v>49</v>
      </c>
      <c r="B47" s="55"/>
      <c r="C47" s="54">
        <v>23</v>
      </c>
    </row>
    <row r="48" spans="1:3" ht="14">
      <c r="A48" s="54">
        <v>50</v>
      </c>
      <c r="B48" s="55"/>
      <c r="C48" s="54">
        <v>26.1</v>
      </c>
    </row>
    <row r="49" spans="1:3" ht="14">
      <c r="A49" s="54">
        <v>51</v>
      </c>
      <c r="B49" s="55"/>
      <c r="C49" s="54">
        <v>19.98</v>
      </c>
    </row>
    <row r="50" spans="1:3" ht="14">
      <c r="A50" s="54">
        <v>52</v>
      </c>
      <c r="B50" s="55"/>
      <c r="C50" s="54">
        <v>23.87</v>
      </c>
    </row>
    <row r="51" spans="1:3" ht="14">
      <c r="A51" s="54">
        <v>54</v>
      </c>
      <c r="B51" s="55"/>
      <c r="C51" s="54">
        <v>27.11</v>
      </c>
    </row>
    <row r="52" spans="1:3" ht="14">
      <c r="A52" s="54">
        <v>56</v>
      </c>
      <c r="B52" s="55"/>
      <c r="C52" s="54">
        <v>22.87</v>
      </c>
    </row>
    <row r="53" spans="1:3" ht="14">
      <c r="A53" s="54">
        <v>57</v>
      </c>
      <c r="B53" s="55"/>
      <c r="C53" s="54">
        <v>25.63</v>
      </c>
    </row>
    <row r="54" spans="1:3" ht="14">
      <c r="A54" s="54">
        <v>58</v>
      </c>
      <c r="B54" s="55"/>
      <c r="C54" s="54">
        <v>32.15</v>
      </c>
    </row>
    <row r="55" spans="1:3" ht="14">
      <c r="A55" s="54">
        <v>59</v>
      </c>
      <c r="B55" s="55"/>
      <c r="C55" s="54">
        <v>20.78</v>
      </c>
    </row>
    <row r="56" spans="1:3" ht="14">
      <c r="A56" s="54">
        <v>60</v>
      </c>
      <c r="B56" s="55"/>
      <c r="C56" s="54">
        <v>31.22</v>
      </c>
    </row>
    <row r="57" spans="1:3" ht="14">
      <c r="A57" s="54">
        <v>61</v>
      </c>
      <c r="B57" s="55"/>
      <c r="C57" s="54">
        <v>20.76</v>
      </c>
    </row>
    <row r="58" spans="1:3" ht="14">
      <c r="A58" s="54">
        <v>62</v>
      </c>
      <c r="B58" s="55"/>
      <c r="C58" s="54">
        <v>25.99</v>
      </c>
    </row>
    <row r="59" spans="1:3" ht="14">
      <c r="A59" s="54">
        <v>63</v>
      </c>
      <c r="B59" s="55"/>
      <c r="C59" s="54">
        <v>23.28</v>
      </c>
    </row>
    <row r="60" spans="1:3" ht="14">
      <c r="A60" s="54">
        <v>65</v>
      </c>
      <c r="B60" s="55"/>
      <c r="C60" s="54">
        <v>22.7</v>
      </c>
    </row>
    <row r="61" spans="1:3" ht="14">
      <c r="A61" s="54">
        <v>66</v>
      </c>
      <c r="B61" s="55"/>
      <c r="C61" s="54">
        <v>49.46</v>
      </c>
    </row>
    <row r="62" spans="1:3" ht="14">
      <c r="A62" s="54">
        <v>67</v>
      </c>
      <c r="B62" s="55"/>
      <c r="C62" s="54">
        <v>27.62</v>
      </c>
    </row>
    <row r="63" spans="1:3" ht="14">
      <c r="A63" s="54">
        <v>68</v>
      </c>
      <c r="B63" s="55"/>
      <c r="C63" s="54">
        <v>27.2</v>
      </c>
    </row>
    <row r="64" spans="1:3" ht="14">
      <c r="A64" s="54">
        <v>69</v>
      </c>
      <c r="B64" s="55"/>
      <c r="C64" s="54">
        <v>34.869999999999997</v>
      </c>
    </row>
    <row r="65" spans="1:3" ht="14">
      <c r="A65" s="54">
        <v>70</v>
      </c>
      <c r="B65" s="55"/>
      <c r="C65" s="54">
        <v>24.63</v>
      </c>
    </row>
    <row r="66" spans="1:3" ht="14">
      <c r="A66" s="54">
        <v>71</v>
      </c>
      <c r="B66" s="55"/>
      <c r="C66" s="54">
        <v>28.1</v>
      </c>
    </row>
    <row r="67" spans="1:3" ht="14">
      <c r="A67" s="54">
        <v>72</v>
      </c>
      <c r="B67" s="55"/>
      <c r="C67" s="54">
        <v>22.63</v>
      </c>
    </row>
    <row r="68" spans="1:3" ht="14">
      <c r="A68" s="54">
        <v>73</v>
      </c>
      <c r="B68" s="55"/>
      <c r="C68" s="54">
        <v>19.329999999999998</v>
      </c>
    </row>
    <row r="69" spans="1:3" ht="14">
      <c r="A69" s="54">
        <v>74</v>
      </c>
      <c r="B69" s="55"/>
      <c r="C69" s="54">
        <v>25.01</v>
      </c>
    </row>
    <row r="70" spans="1:3" ht="14">
      <c r="A70" s="54">
        <v>75</v>
      </c>
      <c r="B70" s="55"/>
      <c r="C70" s="54">
        <v>25.54</v>
      </c>
    </row>
    <row r="71" spans="1:3" ht="14">
      <c r="A71" s="54">
        <v>76</v>
      </c>
      <c r="B71" s="55"/>
      <c r="C71" s="54">
        <v>21.77</v>
      </c>
    </row>
    <row r="72" spans="1:3" ht="14">
      <c r="A72" s="54">
        <v>77</v>
      </c>
      <c r="B72" s="55"/>
      <c r="C72" s="54">
        <v>29.31</v>
      </c>
    </row>
    <row r="73" spans="1:3" ht="14">
      <c r="A73" s="54">
        <v>78</v>
      </c>
      <c r="B73" s="55"/>
      <c r="C73" s="54">
        <v>36.14</v>
      </c>
    </row>
    <row r="74" spans="1:3" ht="14">
      <c r="A74" s="54">
        <v>79</v>
      </c>
      <c r="B74" s="55"/>
      <c r="C74" s="54">
        <v>26.51</v>
      </c>
    </row>
    <row r="75" spans="1:3" ht="14">
      <c r="A75" s="54">
        <v>80</v>
      </c>
      <c r="B75" s="55"/>
      <c r="C75" s="54">
        <v>21.51</v>
      </c>
    </row>
    <row r="76" spans="1:3" ht="14">
      <c r="A76" s="54">
        <v>81</v>
      </c>
      <c r="B76" s="55"/>
      <c r="C76" s="54">
        <v>37.35</v>
      </c>
    </row>
    <row r="77" spans="1:3" ht="14">
      <c r="A77" s="54">
        <v>83</v>
      </c>
      <c r="B77" s="55"/>
      <c r="C77" s="54">
        <v>36.630000000000003</v>
      </c>
    </row>
    <row r="78" spans="1:3" ht="14">
      <c r="A78" s="54">
        <v>84</v>
      </c>
      <c r="B78" s="55"/>
      <c r="C78" s="54">
        <v>24.07</v>
      </c>
    </row>
    <row r="79" spans="1:3" ht="14">
      <c r="A79" s="54">
        <v>85</v>
      </c>
      <c r="B79" s="55"/>
      <c r="C79" s="54">
        <v>30.85</v>
      </c>
    </row>
    <row r="80" spans="1:3" ht="14">
      <c r="A80" s="54">
        <v>86</v>
      </c>
      <c r="B80" s="55"/>
      <c r="C80" s="54">
        <v>30.4</v>
      </c>
    </row>
    <row r="81" spans="1:3" ht="14">
      <c r="A81" s="54">
        <v>89</v>
      </c>
      <c r="B81" s="55"/>
      <c r="C81" s="54">
        <v>46.77</v>
      </c>
    </row>
    <row r="82" spans="1:3" ht="14">
      <c r="A82" s="54">
        <v>90</v>
      </c>
      <c r="B82" s="55"/>
      <c r="C82" s="54">
        <v>35.25</v>
      </c>
    </row>
    <row r="83" spans="1:3" ht="14">
      <c r="A83" s="54">
        <v>91</v>
      </c>
      <c r="B83" s="55"/>
      <c r="C83" s="54">
        <v>36.31</v>
      </c>
    </row>
    <row r="84" spans="1:3" ht="14">
      <c r="A84" s="54">
        <v>93</v>
      </c>
      <c r="B84" s="55"/>
      <c r="C84" s="54">
        <v>45.49</v>
      </c>
    </row>
    <row r="85" spans="1:3" ht="14">
      <c r="A85" s="54">
        <v>94</v>
      </c>
      <c r="B85" s="55"/>
      <c r="C85" s="54">
        <v>41.15</v>
      </c>
    </row>
    <row r="86" spans="1:3" ht="14">
      <c r="A86" s="54">
        <v>95</v>
      </c>
      <c r="B86" s="55"/>
      <c r="C86" s="54">
        <v>37.64</v>
      </c>
    </row>
    <row r="87" spans="1:3" ht="14">
      <c r="A87" s="54">
        <v>97</v>
      </c>
      <c r="B87" s="55"/>
      <c r="C87" s="54">
        <v>31.88</v>
      </c>
    </row>
    <row r="88" spans="1:3" ht="14">
      <c r="A88" s="54">
        <v>98</v>
      </c>
      <c r="B88" s="55"/>
      <c r="C88" s="54">
        <v>33.11</v>
      </c>
    </row>
    <row r="89" spans="1:3" ht="14">
      <c r="A89" s="54">
        <v>99</v>
      </c>
      <c r="B89" s="55"/>
      <c r="C89" s="54">
        <v>24.3</v>
      </c>
    </row>
    <row r="90" spans="1:3" ht="14">
      <c r="A90" s="54">
        <v>100</v>
      </c>
      <c r="B90" s="55"/>
      <c r="C90" s="54">
        <v>30.79</v>
      </c>
    </row>
    <row r="91" spans="1:3" ht="14">
      <c r="A91" s="54">
        <v>101</v>
      </c>
      <c r="B91" s="55"/>
      <c r="C91" s="54">
        <v>42.84</v>
      </c>
    </row>
    <row r="92" spans="1:3" ht="17.25" customHeight="1">
      <c r="A92" s="54">
        <v>102</v>
      </c>
      <c r="B92" s="55"/>
      <c r="C92" s="54">
        <v>48.09</v>
      </c>
    </row>
    <row r="93" spans="1:3" ht="14">
      <c r="A93" s="54">
        <v>103</v>
      </c>
      <c r="B93" s="55"/>
      <c r="C93" s="54">
        <v>33.28</v>
      </c>
    </row>
    <row r="94" spans="1:3" ht="14">
      <c r="A94" s="54">
        <v>104</v>
      </c>
      <c r="B94" s="55"/>
      <c r="C94" s="54">
        <v>30.63</v>
      </c>
    </row>
    <row r="95" spans="1:3" ht="14">
      <c r="A95" s="54">
        <v>105</v>
      </c>
      <c r="B95" s="55"/>
      <c r="C95" s="54">
        <v>27.32</v>
      </c>
    </row>
    <row r="96" spans="1:3" ht="14">
      <c r="A96" s="54">
        <v>106</v>
      </c>
      <c r="B96" s="55"/>
      <c r="C96" s="54">
        <v>26.45</v>
      </c>
    </row>
    <row r="97" spans="1:3" ht="14">
      <c r="A97" s="54">
        <v>107</v>
      </c>
      <c r="B97" s="55"/>
      <c r="C97" s="54">
        <v>27.57</v>
      </c>
    </row>
    <row r="98" spans="1:3" ht="14">
      <c r="A98" s="54">
        <v>108</v>
      </c>
      <c r="B98" s="55"/>
      <c r="C98" s="54">
        <v>30.65</v>
      </c>
    </row>
    <row r="99" spans="1:3" ht="14">
      <c r="A99" s="54">
        <v>109</v>
      </c>
      <c r="B99" s="55"/>
      <c r="C99" s="54">
        <v>27.6</v>
      </c>
    </row>
    <row r="100" spans="1:3" ht="14">
      <c r="A100" s="54">
        <v>110</v>
      </c>
      <c r="B100" s="55"/>
      <c r="C100" s="54">
        <v>40.31</v>
      </c>
    </row>
    <row r="101" spans="1:3" ht="14">
      <c r="A101" s="54">
        <v>111</v>
      </c>
      <c r="B101" s="55"/>
      <c r="C101" s="54">
        <v>27.5</v>
      </c>
    </row>
    <row r="102" spans="1:3" ht="14">
      <c r="A102" s="54">
        <v>112</v>
      </c>
      <c r="B102" s="55"/>
      <c r="C102" s="54">
        <v>38.99</v>
      </c>
    </row>
    <row r="103" spans="1:3" ht="14">
      <c r="A103" s="54">
        <v>113</v>
      </c>
      <c r="B103" s="55"/>
      <c r="C103" s="54">
        <v>28.87</v>
      </c>
    </row>
    <row r="104" spans="1:3" ht="14">
      <c r="A104" s="54">
        <v>114</v>
      </c>
      <c r="B104" s="55"/>
      <c r="C104" s="54">
        <v>29.08</v>
      </c>
    </row>
    <row r="105" spans="1:3" ht="14">
      <c r="A105" s="54">
        <v>115</v>
      </c>
      <c r="B105" s="55"/>
      <c r="C105" s="54">
        <v>30.47</v>
      </c>
    </row>
    <row r="106" spans="1:3" ht="14">
      <c r="A106" s="54">
        <v>116</v>
      </c>
      <c r="B106" s="55"/>
      <c r="C106" s="54">
        <v>72.510000000000005</v>
      </c>
    </row>
    <row r="107" spans="1:3" ht="14">
      <c r="A107" s="54">
        <v>118</v>
      </c>
      <c r="B107" s="55"/>
      <c r="C107" s="54">
        <v>29.38</v>
      </c>
    </row>
    <row r="108" spans="1:3" ht="14">
      <c r="A108" s="54">
        <v>120</v>
      </c>
      <c r="B108" s="55"/>
      <c r="C108" s="54">
        <v>32.18</v>
      </c>
    </row>
    <row r="109" spans="1:3" ht="14">
      <c r="A109" s="54">
        <v>122</v>
      </c>
      <c r="B109" s="55"/>
      <c r="C109" s="54">
        <v>39.979999999999997</v>
      </c>
    </row>
    <row r="110" spans="1:3" ht="14">
      <c r="A110" s="54">
        <v>124</v>
      </c>
      <c r="B110" s="55"/>
      <c r="C110" s="54">
        <v>53.07</v>
      </c>
    </row>
    <row r="111" spans="1:3" ht="14">
      <c r="A111" s="54">
        <v>126</v>
      </c>
      <c r="B111" s="55"/>
      <c r="C111" s="54">
        <v>51.92</v>
      </c>
    </row>
    <row r="112" spans="1:3" ht="14">
      <c r="A112" s="54">
        <v>127</v>
      </c>
      <c r="B112" s="55"/>
      <c r="C112" s="54" t="s">
        <v>142</v>
      </c>
    </row>
    <row r="113" spans="1:3" ht="14">
      <c r="A113" s="54">
        <v>128</v>
      </c>
      <c r="B113" s="55"/>
      <c r="C113" s="54">
        <v>69.290000000000006</v>
      </c>
    </row>
    <row r="114" spans="1:3" ht="14">
      <c r="A114" s="54">
        <v>129</v>
      </c>
      <c r="B114" s="55"/>
      <c r="C114" s="54">
        <v>39.79</v>
      </c>
    </row>
    <row r="115" spans="1:3" ht="14">
      <c r="A115" s="54">
        <v>131</v>
      </c>
      <c r="B115" s="55"/>
      <c r="C115" s="54">
        <v>28.86</v>
      </c>
    </row>
    <row r="116" spans="1:3" ht="14">
      <c r="A116" s="54">
        <v>132</v>
      </c>
      <c r="B116" s="55"/>
      <c r="C116" s="54">
        <v>51.98</v>
      </c>
    </row>
    <row r="117" spans="1:3" ht="14">
      <c r="A117" s="54">
        <v>133</v>
      </c>
      <c r="B117" s="55"/>
      <c r="C117" s="54">
        <v>33.270000000000003</v>
      </c>
    </row>
    <row r="118" spans="1:3" ht="14">
      <c r="A118" s="54">
        <v>135</v>
      </c>
      <c r="B118" s="55"/>
      <c r="C118" s="54" t="s">
        <v>142</v>
      </c>
    </row>
    <row r="119" spans="1:3" ht="14">
      <c r="A119" s="54">
        <v>136</v>
      </c>
      <c r="B119" s="55"/>
      <c r="C119" s="54">
        <v>39.22</v>
      </c>
    </row>
    <row r="120" spans="1:3" ht="14">
      <c r="A120" s="54">
        <v>138</v>
      </c>
      <c r="B120" s="55"/>
      <c r="C120" s="54">
        <v>41.08</v>
      </c>
    </row>
    <row r="121" spans="1:3" ht="14">
      <c r="A121" s="54">
        <v>140</v>
      </c>
      <c r="B121" s="55"/>
      <c r="C121" s="54">
        <v>38.72</v>
      </c>
    </row>
    <row r="122" spans="1:3" ht="14">
      <c r="A122" s="54">
        <v>142</v>
      </c>
      <c r="B122" s="55"/>
      <c r="C122" s="54">
        <v>31.91</v>
      </c>
    </row>
    <row r="123" spans="1:3" ht="14">
      <c r="A123" s="54">
        <v>143</v>
      </c>
      <c r="B123" s="55"/>
      <c r="C123" s="54">
        <v>33.4</v>
      </c>
    </row>
    <row r="124" spans="1:3" ht="14">
      <c r="A124" s="54">
        <v>144</v>
      </c>
      <c r="B124" s="55"/>
      <c r="C124" s="54">
        <v>51.66</v>
      </c>
    </row>
    <row r="125" spans="1:3" ht="14">
      <c r="A125" s="54">
        <v>145</v>
      </c>
      <c r="B125" s="55"/>
      <c r="C125" s="54">
        <v>30.96</v>
      </c>
    </row>
    <row r="126" spans="1:3" ht="14">
      <c r="A126" s="54">
        <v>146</v>
      </c>
      <c r="B126" s="55"/>
      <c r="C126" s="54">
        <v>35.35</v>
      </c>
    </row>
    <row r="127" spans="1:3" ht="14">
      <c r="A127" s="54">
        <v>148</v>
      </c>
      <c r="B127" s="55"/>
      <c r="C127" s="54">
        <v>29.74</v>
      </c>
    </row>
    <row r="128" spans="1:3" ht="14">
      <c r="A128" s="54">
        <v>149</v>
      </c>
      <c r="B128" s="55"/>
      <c r="C128" s="54">
        <v>27.3</v>
      </c>
    </row>
    <row r="129" spans="1:3" ht="14">
      <c r="A129" s="54">
        <v>150</v>
      </c>
      <c r="B129" s="55"/>
      <c r="C129" s="54">
        <v>34.11</v>
      </c>
    </row>
    <row r="130" spans="1:3" ht="14">
      <c r="A130" s="54">
        <v>151</v>
      </c>
      <c r="B130" s="55"/>
      <c r="C130" s="54">
        <v>29.42</v>
      </c>
    </row>
    <row r="131" spans="1:3" ht="14">
      <c r="A131" s="54">
        <v>152</v>
      </c>
      <c r="B131" s="55"/>
      <c r="C131" s="54">
        <v>27.23</v>
      </c>
    </row>
    <row r="132" spans="1:3" ht="14">
      <c r="A132" s="54">
        <v>154</v>
      </c>
      <c r="B132" s="55"/>
      <c r="C132" s="54">
        <v>30.57</v>
      </c>
    </row>
    <row r="133" spans="1:3" ht="14">
      <c r="A133" s="54">
        <v>155</v>
      </c>
      <c r="B133" s="55"/>
      <c r="C133" s="54">
        <v>29</v>
      </c>
    </row>
    <row r="134" spans="1:3" ht="14">
      <c r="A134" s="54">
        <v>156</v>
      </c>
      <c r="B134" s="55"/>
      <c r="C134" s="54">
        <v>27.11</v>
      </c>
    </row>
    <row r="135" spans="1:3" ht="14">
      <c r="A135" s="54">
        <v>157</v>
      </c>
      <c r="B135" s="55"/>
      <c r="C135" s="54">
        <v>29.71</v>
      </c>
    </row>
    <row r="136" spans="1:3" ht="14">
      <c r="A136" s="54">
        <v>158</v>
      </c>
      <c r="B136" s="55"/>
      <c r="C136" s="54">
        <v>24.5</v>
      </c>
    </row>
    <row r="137" spans="1:3" ht="14">
      <c r="A137" s="54">
        <v>159</v>
      </c>
      <c r="B137" s="55"/>
      <c r="C137" s="54">
        <v>29.17</v>
      </c>
    </row>
    <row r="138" spans="1:3" ht="14">
      <c r="A138" s="54">
        <v>160</v>
      </c>
      <c r="B138" s="55"/>
      <c r="C138" s="54">
        <v>28.98</v>
      </c>
    </row>
    <row r="139" spans="1:3" ht="14">
      <c r="A139" s="54">
        <v>161</v>
      </c>
      <c r="B139" s="55"/>
      <c r="C139" s="54">
        <v>28.68</v>
      </c>
    </row>
    <row r="140" spans="1:3" ht="14">
      <c r="A140" s="54">
        <v>162</v>
      </c>
      <c r="B140" s="55"/>
      <c r="C140" s="54">
        <v>36.47</v>
      </c>
    </row>
    <row r="141" spans="1:3" ht="14">
      <c r="A141" s="54">
        <v>163</v>
      </c>
      <c r="B141" s="55"/>
      <c r="C141" s="54">
        <v>22.35</v>
      </c>
    </row>
    <row r="142" spans="1:3" ht="14">
      <c r="A142" s="54">
        <v>164</v>
      </c>
      <c r="B142" s="55"/>
      <c r="C142" s="54">
        <v>25.94</v>
      </c>
    </row>
    <row r="143" spans="1:3" ht="14">
      <c r="A143" s="54">
        <v>165</v>
      </c>
      <c r="B143" s="55"/>
      <c r="C143" s="54">
        <v>29.62</v>
      </c>
    </row>
    <row r="144" spans="1:3" ht="14">
      <c r="A144" s="54">
        <v>166</v>
      </c>
      <c r="B144" s="55"/>
      <c r="C144" s="54">
        <v>28.26</v>
      </c>
    </row>
    <row r="145" spans="1:3" ht="14">
      <c r="A145" s="54">
        <v>168</v>
      </c>
      <c r="B145" s="55"/>
      <c r="C145" s="54">
        <v>31.25</v>
      </c>
    </row>
    <row r="146" spans="1:3" ht="11.25" customHeight="1">
      <c r="A146" s="54">
        <v>169</v>
      </c>
      <c r="B146" s="55"/>
      <c r="C146" s="54">
        <v>29.12</v>
      </c>
    </row>
    <row r="147" spans="1:3" ht="14">
      <c r="A147" s="54">
        <v>170</v>
      </c>
      <c r="B147" s="55"/>
      <c r="C147" s="54">
        <v>28.62</v>
      </c>
    </row>
    <row r="148" spans="1:3" ht="14">
      <c r="A148" s="54">
        <v>171</v>
      </c>
      <c r="B148" s="55"/>
      <c r="C148" s="54">
        <v>25.53</v>
      </c>
    </row>
    <row r="149" spans="1:3" ht="14">
      <c r="A149" s="54">
        <v>173</v>
      </c>
      <c r="B149" s="55"/>
      <c r="C149" s="54">
        <v>35.93</v>
      </c>
    </row>
    <row r="150" spans="1:3" ht="14">
      <c r="A150" s="54">
        <v>174</v>
      </c>
      <c r="B150" s="55"/>
      <c r="C150" s="54">
        <v>31.27</v>
      </c>
    </row>
    <row r="151" spans="1:3" ht="14">
      <c r="A151" s="54">
        <v>175</v>
      </c>
      <c r="B151" s="55"/>
      <c r="C151" s="54" t="s">
        <v>142</v>
      </c>
    </row>
    <row r="152" spans="1:3" ht="14">
      <c r="A152" s="54">
        <v>177</v>
      </c>
      <c r="B152" s="55"/>
      <c r="C152" s="54">
        <v>28.43</v>
      </c>
    </row>
    <row r="153" spans="1:3" ht="14">
      <c r="A153" s="54">
        <v>178</v>
      </c>
      <c r="B153" s="55"/>
      <c r="C153" s="54">
        <v>39.26</v>
      </c>
    </row>
    <row r="154" spans="1:3" ht="14">
      <c r="A154" s="54">
        <v>179</v>
      </c>
      <c r="B154" s="55"/>
      <c r="C154" s="54">
        <v>23.85</v>
      </c>
    </row>
    <row r="155" spans="1:3" ht="14">
      <c r="A155" s="54">
        <v>180</v>
      </c>
      <c r="B155" s="55"/>
      <c r="C155" s="54">
        <v>30.37</v>
      </c>
    </row>
    <row r="156" spans="1:3" ht="14">
      <c r="A156" s="54">
        <v>182</v>
      </c>
      <c r="B156" s="55"/>
      <c r="C156" s="54">
        <v>25.35</v>
      </c>
    </row>
    <row r="157" spans="1:3" ht="14">
      <c r="A157" s="54">
        <v>183</v>
      </c>
      <c r="B157" s="55"/>
      <c r="C157" s="54">
        <v>25.68</v>
      </c>
    </row>
    <row r="158" spans="1:3" ht="14">
      <c r="A158" s="54">
        <v>184</v>
      </c>
      <c r="B158" s="55"/>
      <c r="C158" s="54">
        <v>35.28</v>
      </c>
    </row>
    <row r="159" spans="1:3" ht="14">
      <c r="A159" s="54">
        <v>186</v>
      </c>
      <c r="B159" s="55"/>
      <c r="C159" s="54">
        <v>31.25</v>
      </c>
    </row>
    <row r="160" spans="1:3" ht="14">
      <c r="A160" s="54">
        <v>187</v>
      </c>
      <c r="B160" s="55"/>
      <c r="C160" s="54">
        <v>74.760000000000005</v>
      </c>
    </row>
    <row r="161" spans="1:3" ht="14">
      <c r="A161" s="54">
        <v>188</v>
      </c>
      <c r="B161" s="55"/>
      <c r="C161" s="54">
        <v>27.73</v>
      </c>
    </row>
    <row r="162" spans="1:3" ht="14">
      <c r="A162" s="54">
        <v>190</v>
      </c>
      <c r="B162" s="55"/>
      <c r="C162" s="54" t="s">
        <v>130</v>
      </c>
    </row>
    <row r="163" spans="1:3" ht="14">
      <c r="A163" s="54">
        <v>192</v>
      </c>
      <c r="B163" s="55"/>
      <c r="C163" s="54">
        <v>34.32</v>
      </c>
    </row>
    <row r="164" spans="1:3" ht="14">
      <c r="A164" s="54">
        <v>194</v>
      </c>
      <c r="B164" s="55"/>
      <c r="C164" s="54">
        <v>97.23</v>
      </c>
    </row>
    <row r="165" spans="1:3" ht="14">
      <c r="A165" s="54">
        <v>195</v>
      </c>
      <c r="B165" s="55"/>
      <c r="C165" s="54">
        <v>43.57</v>
      </c>
    </row>
    <row r="166" spans="1:3" ht="14">
      <c r="A166" s="54">
        <v>196</v>
      </c>
      <c r="B166" s="55"/>
      <c r="C166" s="54">
        <v>51.57</v>
      </c>
    </row>
    <row r="167" spans="1:3" ht="14">
      <c r="A167" s="54">
        <v>197</v>
      </c>
      <c r="B167" s="55"/>
      <c r="C167" s="54">
        <v>43.69</v>
      </c>
    </row>
    <row r="168" spans="1:3" ht="14">
      <c r="A168" s="54">
        <v>200</v>
      </c>
      <c r="B168" s="55"/>
      <c r="C168" s="54">
        <v>51.01</v>
      </c>
    </row>
    <row r="169" spans="1:3" ht="14">
      <c r="A169" s="54">
        <v>201</v>
      </c>
      <c r="B169" s="55"/>
      <c r="C169" s="54">
        <v>32.229999999999997</v>
      </c>
    </row>
    <row r="170" spans="1:3" ht="14">
      <c r="A170" s="54">
        <v>204</v>
      </c>
      <c r="B170" s="55"/>
      <c r="C170" s="54">
        <v>33.68</v>
      </c>
    </row>
    <row r="171" spans="1:3" ht="14">
      <c r="A171" s="54">
        <v>205</v>
      </c>
      <c r="B171" s="55"/>
      <c r="C171" s="54">
        <v>35.99</v>
      </c>
    </row>
    <row r="172" spans="1:3" ht="14">
      <c r="A172" s="54">
        <v>206</v>
      </c>
      <c r="B172" s="55"/>
      <c r="C172" s="54">
        <v>41.93</v>
      </c>
    </row>
    <row r="173" spans="1:3" ht="14">
      <c r="A173" s="54">
        <v>207</v>
      </c>
      <c r="B173" s="55"/>
      <c r="C173" s="54">
        <v>30.45</v>
      </c>
    </row>
    <row r="174" spans="1:3" ht="14">
      <c r="A174" s="54">
        <v>209</v>
      </c>
      <c r="B174" s="55"/>
      <c r="C174" s="54" t="s">
        <v>142</v>
      </c>
    </row>
    <row r="175" spans="1:3" ht="14">
      <c r="A175" s="54">
        <v>210</v>
      </c>
      <c r="B175" s="55"/>
      <c r="C175" s="54">
        <v>37.68</v>
      </c>
    </row>
    <row r="176" spans="1:3" ht="14">
      <c r="A176" s="54">
        <v>212</v>
      </c>
      <c r="B176" s="55"/>
      <c r="C176" s="54">
        <v>30.43</v>
      </c>
    </row>
    <row r="177" spans="1:3" ht="14">
      <c r="A177" s="54">
        <v>217</v>
      </c>
      <c r="B177" s="55"/>
      <c r="C177" s="54">
        <v>59.08</v>
      </c>
    </row>
    <row r="178" spans="1:3" ht="14">
      <c r="A178" s="54">
        <v>219</v>
      </c>
      <c r="B178" s="55"/>
      <c r="C178" s="54">
        <v>22.79</v>
      </c>
    </row>
    <row r="179" spans="1:3">
      <c r="B179" s="30"/>
    </row>
    <row r="180" spans="1:3">
      <c r="B180" s="32"/>
    </row>
    <row r="181" spans="1:3">
      <c r="B181" s="30"/>
    </row>
    <row r="182" spans="1:3">
      <c r="B182" s="32"/>
    </row>
    <row r="183" spans="1:3">
      <c r="B183" s="30"/>
    </row>
    <row r="184" spans="1:3">
      <c r="B184" s="32"/>
    </row>
    <row r="185" spans="1:3">
      <c r="B185" s="30"/>
    </row>
    <row r="186" spans="1:3">
      <c r="B186" s="31"/>
    </row>
    <row r="187" spans="1:3">
      <c r="B187" s="30"/>
    </row>
    <row r="188" spans="1:3">
      <c r="B188" s="32"/>
    </row>
    <row r="189" spans="1:3">
      <c r="B189" s="31"/>
    </row>
    <row r="190" spans="1:3">
      <c r="B190" s="30"/>
    </row>
    <row r="191" spans="1:3">
      <c r="B191" s="30"/>
    </row>
    <row r="192" spans="1:3">
      <c r="B192" s="30"/>
    </row>
    <row r="193" spans="2:2">
      <c r="B193" s="30"/>
    </row>
    <row r="194" spans="2:2">
      <c r="B194" s="32"/>
    </row>
    <row r="195" spans="2:2">
      <c r="B195" s="30"/>
    </row>
    <row r="196" spans="2:2">
      <c r="B196" s="30"/>
    </row>
    <row r="197" spans="2:2">
      <c r="B197" s="31"/>
    </row>
    <row r="198" spans="2:2">
      <c r="B198" s="32"/>
    </row>
    <row r="199" spans="2:2">
      <c r="B199" s="30"/>
    </row>
    <row r="200" spans="2:2">
      <c r="B200" s="32"/>
    </row>
    <row r="201" spans="2:2">
      <c r="B201" s="30"/>
    </row>
    <row r="202" spans="2:2">
      <c r="B202" s="32"/>
    </row>
    <row r="203" spans="2:2">
      <c r="B203" s="32"/>
    </row>
    <row r="204" spans="2:2">
      <c r="B204" s="32"/>
    </row>
    <row r="205" spans="2:2">
      <c r="B205" s="30"/>
    </row>
    <row r="206" spans="2:2">
      <c r="B206" s="31"/>
    </row>
    <row r="207" spans="2:2">
      <c r="B207" s="32"/>
    </row>
    <row r="208" spans="2:2">
      <c r="B208" s="30"/>
    </row>
    <row r="209" spans="2:2">
      <c r="B209" s="30"/>
    </row>
    <row r="210" spans="2:2">
      <c r="B210" s="32"/>
    </row>
    <row r="211" spans="2:2">
      <c r="B211" s="30"/>
    </row>
    <row r="212" spans="2:2">
      <c r="B212" s="30"/>
    </row>
    <row r="213" spans="2:2">
      <c r="B213" s="32"/>
    </row>
    <row r="214" spans="2:2">
      <c r="B214" s="32"/>
    </row>
    <row r="215" spans="2:2">
      <c r="B215" s="32"/>
    </row>
    <row r="216" spans="2:2">
      <c r="B216" s="32"/>
    </row>
    <row r="217" spans="2:2">
      <c r="B217" s="32"/>
    </row>
    <row r="218" spans="2:2">
      <c r="B218" s="32"/>
    </row>
    <row r="219" spans="2:2">
      <c r="B219" s="31"/>
    </row>
    <row r="220" spans="2:2">
      <c r="B220" s="32"/>
    </row>
    <row r="221" spans="2:2">
      <c r="B221" s="31"/>
    </row>
    <row r="222" spans="2:2">
      <c r="B222" s="31"/>
    </row>
    <row r="223" spans="2:2">
      <c r="B223" s="30"/>
    </row>
    <row r="224" spans="2:2">
      <c r="B224" s="32"/>
    </row>
    <row r="225" spans="2:2">
      <c r="B225" s="30"/>
    </row>
    <row r="226" spans="2:2">
      <c r="B226" s="32"/>
    </row>
    <row r="227" spans="2:2">
      <c r="B227" s="30"/>
    </row>
    <row r="228" spans="2:2">
      <c r="B228" s="30"/>
    </row>
    <row r="229" spans="2:2">
      <c r="B229" s="31"/>
    </row>
    <row r="230" spans="2:2">
      <c r="B230" s="30"/>
    </row>
    <row r="231" spans="2:2">
      <c r="B231" s="32"/>
    </row>
    <row r="232" spans="2:2">
      <c r="B232" s="31"/>
    </row>
    <row r="233" spans="2:2">
      <c r="B233" s="32"/>
    </row>
    <row r="234" spans="2:2">
      <c r="B234" s="32"/>
    </row>
    <row r="235" spans="2:2">
      <c r="B235" s="32"/>
    </row>
    <row r="236" spans="2:2">
      <c r="B236" s="31"/>
    </row>
    <row r="237" spans="2:2">
      <c r="B237" s="32"/>
    </row>
    <row r="238" spans="2:2">
      <c r="B238" s="30"/>
    </row>
    <row r="239" spans="2:2">
      <c r="B239" s="32"/>
    </row>
    <row r="240" spans="2:2">
      <c r="B240" s="30"/>
    </row>
    <row r="241" spans="2:2">
      <c r="B241" s="32"/>
    </row>
    <row r="242" spans="2:2">
      <c r="B242" s="32"/>
    </row>
    <row r="243" spans="2:2">
      <c r="B243" s="31"/>
    </row>
    <row r="244" spans="2:2">
      <c r="B244" s="30"/>
    </row>
  </sheetData>
  <sortState ref="A1:B170">
    <sortCondition ref="A1:A170"/>
  </sortState>
  <pageMargins left="0.7" right="0.7" top="0.75" bottom="0.75" header="0.3" footer="0.3"/>
  <pageSetup paperSize="9"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6"/>
  <sheetViews>
    <sheetView topLeftCell="A18" workbookViewId="0">
      <selection activeCell="C25" sqref="C25"/>
    </sheetView>
  </sheetViews>
  <sheetFormatPr baseColWidth="10" defaultColWidth="8.83203125" defaultRowHeight="12" x14ac:dyDescent="0"/>
  <cols>
    <col min="3" max="3" width="18.33203125" customWidth="1"/>
  </cols>
  <sheetData>
    <row r="1" spans="1:6">
      <c r="C1" s="34" t="s">
        <v>147</v>
      </c>
    </row>
    <row r="2" spans="1:6" ht="14">
      <c r="A2" s="54">
        <v>1</v>
      </c>
      <c r="B2" s="55"/>
      <c r="C2" s="54">
        <v>25.59</v>
      </c>
      <c r="D2" s="55"/>
    </row>
    <row r="3" spans="1:6" ht="14">
      <c r="A3" s="54">
        <v>2</v>
      </c>
      <c r="B3" s="55"/>
      <c r="C3" s="54">
        <v>25.75</v>
      </c>
      <c r="D3" s="55"/>
    </row>
    <row r="4" spans="1:6" ht="14">
      <c r="A4" s="54">
        <v>3</v>
      </c>
      <c r="B4" s="55"/>
      <c r="C4" s="54">
        <v>20.27</v>
      </c>
      <c r="D4" s="55"/>
    </row>
    <row r="5" spans="1:6" ht="14">
      <c r="A5" s="54">
        <v>4</v>
      </c>
      <c r="B5" s="55"/>
      <c r="C5" s="54">
        <v>22.09</v>
      </c>
      <c r="D5" s="55"/>
    </row>
    <row r="6" spans="1:6" ht="14">
      <c r="A6" s="54">
        <v>5</v>
      </c>
      <c r="B6" s="55"/>
      <c r="C6" s="54">
        <v>23.67</v>
      </c>
      <c r="D6" s="55"/>
    </row>
    <row r="7" spans="1:6" ht="14">
      <c r="A7" s="54">
        <v>6</v>
      </c>
      <c r="B7" s="55"/>
      <c r="C7" s="54">
        <v>21.24</v>
      </c>
      <c r="D7" s="55"/>
    </row>
    <row r="8" spans="1:6" ht="14">
      <c r="A8" s="54">
        <v>7</v>
      </c>
      <c r="B8" s="55"/>
      <c r="C8" s="54">
        <v>27.99</v>
      </c>
      <c r="D8" s="55"/>
    </row>
    <row r="9" spans="1:6" ht="14">
      <c r="A9" s="54">
        <v>8</v>
      </c>
      <c r="B9" s="55"/>
      <c r="C9" s="54">
        <v>26.58</v>
      </c>
      <c r="D9" s="55"/>
    </row>
    <row r="10" spans="1:6" ht="14">
      <c r="A10" s="54">
        <v>9</v>
      </c>
      <c r="B10" s="55"/>
      <c r="C10" s="54">
        <v>24.51</v>
      </c>
      <c r="D10" s="55"/>
    </row>
    <row r="11" spans="1:6" ht="14">
      <c r="A11" s="54">
        <v>10</v>
      </c>
      <c r="B11" s="55"/>
      <c r="C11" s="54">
        <v>24.17</v>
      </c>
      <c r="D11" s="55"/>
    </row>
    <row r="12" spans="1:6" ht="14">
      <c r="A12" s="54">
        <v>11</v>
      </c>
      <c r="B12" s="55"/>
      <c r="C12" s="54">
        <v>23.36</v>
      </c>
      <c r="D12" s="55"/>
    </row>
    <row r="13" spans="1:6" ht="14">
      <c r="A13" s="54">
        <v>12</v>
      </c>
      <c r="B13" s="55"/>
      <c r="C13" s="54">
        <v>22.71</v>
      </c>
      <c r="D13" s="55"/>
      <c r="F13" s="34"/>
    </row>
    <row r="14" spans="1:6" ht="14">
      <c r="A14" s="54">
        <v>13</v>
      </c>
      <c r="B14" s="55"/>
      <c r="C14" s="54">
        <v>23.54</v>
      </c>
      <c r="D14" s="55"/>
    </row>
    <row r="15" spans="1:6" ht="14">
      <c r="A15" s="54">
        <v>14</v>
      </c>
      <c r="B15" s="55"/>
      <c r="C15" s="54">
        <v>27.67</v>
      </c>
      <c r="D15" s="55"/>
    </row>
    <row r="16" spans="1:6" ht="14">
      <c r="A16" s="54">
        <v>15</v>
      </c>
      <c r="B16" s="55"/>
      <c r="C16" s="54">
        <v>25.43</v>
      </c>
      <c r="D16" s="55"/>
    </row>
    <row r="17" spans="1:4" ht="14">
      <c r="A17" s="54">
        <v>16</v>
      </c>
      <c r="B17" s="55"/>
      <c r="C17" s="54">
        <v>26.58</v>
      </c>
      <c r="D17" s="55"/>
    </row>
    <row r="18" spans="1:4" ht="14">
      <c r="A18" s="54">
        <v>17</v>
      </c>
      <c r="B18" s="55"/>
      <c r="C18" s="54">
        <v>36.42</v>
      </c>
      <c r="D18" s="55"/>
    </row>
    <row r="19" spans="1:4" ht="14">
      <c r="A19" s="54">
        <v>18</v>
      </c>
      <c r="B19" s="55"/>
      <c r="C19" s="54">
        <v>27.37</v>
      </c>
      <c r="D19" s="55"/>
    </row>
    <row r="20" spans="1:4" ht="14">
      <c r="A20" s="54">
        <v>19</v>
      </c>
      <c r="B20" s="55"/>
      <c r="C20" s="54">
        <v>27.53</v>
      </c>
      <c r="D20" s="55"/>
    </row>
    <row r="21" spans="1:4" ht="14">
      <c r="A21" s="54">
        <v>20</v>
      </c>
      <c r="B21" s="55"/>
      <c r="C21" s="54">
        <v>64.94</v>
      </c>
      <c r="D21" s="55"/>
    </row>
    <row r="22" spans="1:4" ht="14">
      <c r="A22" s="54">
        <v>21</v>
      </c>
      <c r="B22" s="55"/>
      <c r="C22" s="54">
        <v>20.440000000000001</v>
      </c>
      <c r="D22" s="55"/>
    </row>
    <row r="23" spans="1:4" ht="14">
      <c r="A23" s="54">
        <v>23</v>
      </c>
      <c r="B23" s="55"/>
      <c r="C23" s="54">
        <v>20.7</v>
      </c>
      <c r="D23" s="55"/>
    </row>
    <row r="24" spans="1:4" ht="14">
      <c r="A24" s="54">
        <v>24</v>
      </c>
      <c r="B24" s="55"/>
      <c r="C24" s="54" t="s">
        <v>142</v>
      </c>
      <c r="D24" s="55"/>
    </row>
    <row r="25" spans="1:4" ht="14">
      <c r="A25" s="54">
        <v>25</v>
      </c>
      <c r="B25" s="55"/>
      <c r="C25" s="54">
        <v>27.22</v>
      </c>
      <c r="D25" s="55"/>
    </row>
    <row r="26" spans="1:4" ht="14">
      <c r="A26" s="54">
        <v>26</v>
      </c>
      <c r="B26" s="55"/>
      <c r="C26" s="54">
        <v>30.01</v>
      </c>
      <c r="D26" s="55"/>
    </row>
    <row r="27" spans="1:4" ht="14">
      <c r="A27" s="54">
        <v>27</v>
      </c>
      <c r="B27" s="55"/>
      <c r="C27" s="54">
        <v>34.409999999999997</v>
      </c>
      <c r="D27" s="55"/>
    </row>
    <row r="28" spans="1:4" ht="14">
      <c r="A28" s="54">
        <v>28</v>
      </c>
      <c r="B28" s="55"/>
      <c r="C28" s="54">
        <v>30.93</v>
      </c>
      <c r="D28" s="55"/>
    </row>
    <row r="29" spans="1:4" ht="14">
      <c r="A29" s="54">
        <v>29</v>
      </c>
      <c r="B29" s="55"/>
      <c r="C29" s="54">
        <v>23.35</v>
      </c>
      <c r="D29" s="55"/>
    </row>
    <row r="30" spans="1:4" ht="14">
      <c r="A30" s="54">
        <v>30</v>
      </c>
      <c r="B30" s="55"/>
      <c r="C30" s="54">
        <v>25.77</v>
      </c>
      <c r="D30" s="55"/>
    </row>
    <row r="31" spans="1:4" ht="14">
      <c r="A31" s="54">
        <v>32</v>
      </c>
      <c r="B31" s="55"/>
      <c r="C31" s="54">
        <v>19.829999999999998</v>
      </c>
      <c r="D31" s="55"/>
    </row>
    <row r="32" spans="1:4" ht="14">
      <c r="A32" s="54">
        <v>33</v>
      </c>
      <c r="B32" s="55"/>
      <c r="C32" s="54">
        <v>26.61</v>
      </c>
      <c r="D32" s="55"/>
    </row>
    <row r="33" spans="1:4" ht="14">
      <c r="A33" s="54">
        <v>34</v>
      </c>
      <c r="B33" s="55"/>
      <c r="C33" s="54">
        <v>35.99</v>
      </c>
      <c r="D33" s="55"/>
    </row>
    <row r="34" spans="1:4" ht="14">
      <c r="A34" s="54">
        <v>35</v>
      </c>
      <c r="B34" s="55"/>
      <c r="C34" s="54">
        <v>30.14</v>
      </c>
      <c r="D34" s="55"/>
    </row>
    <row r="35" spans="1:4" ht="14">
      <c r="A35" s="54">
        <v>36</v>
      </c>
      <c r="B35" s="55"/>
      <c r="C35" s="54">
        <v>49.18</v>
      </c>
      <c r="D35" s="55"/>
    </row>
    <row r="36" spans="1:4" ht="14">
      <c r="A36" s="54">
        <v>37</v>
      </c>
      <c r="B36" s="55"/>
      <c r="C36" s="54">
        <v>23.22</v>
      </c>
      <c r="D36" s="55"/>
    </row>
    <row r="37" spans="1:4" ht="14">
      <c r="A37" s="54">
        <v>38</v>
      </c>
      <c r="B37" s="55"/>
      <c r="C37" s="54">
        <v>25.91</v>
      </c>
      <c r="D37" s="55"/>
    </row>
    <row r="38" spans="1:4" ht="14">
      <c r="A38" s="54">
        <v>40</v>
      </c>
      <c r="B38" s="55"/>
      <c r="C38" s="54">
        <v>22.25</v>
      </c>
      <c r="D38" s="55"/>
    </row>
    <row r="39" spans="1:4" ht="14">
      <c r="A39" s="54">
        <v>41</v>
      </c>
      <c r="B39" s="55"/>
      <c r="C39" s="54">
        <v>34.11</v>
      </c>
      <c r="D39" s="55"/>
    </row>
    <row r="40" spans="1:4" ht="14">
      <c r="A40" s="54">
        <v>42</v>
      </c>
      <c r="B40" s="55"/>
      <c r="C40" s="54">
        <v>23.91</v>
      </c>
      <c r="D40" s="55"/>
    </row>
    <row r="41" spans="1:4" ht="14">
      <c r="A41" s="54">
        <v>43</v>
      </c>
      <c r="B41" s="55"/>
      <c r="C41" s="54">
        <v>30.65</v>
      </c>
      <c r="D41" s="55"/>
    </row>
    <row r="42" spans="1:4" ht="14">
      <c r="A42" s="54">
        <v>44</v>
      </c>
      <c r="B42" s="55"/>
      <c r="C42" s="54">
        <v>26.37</v>
      </c>
      <c r="D42" s="55"/>
    </row>
    <row r="43" spans="1:4" ht="14">
      <c r="A43" s="54">
        <v>45</v>
      </c>
      <c r="B43" s="55"/>
      <c r="C43" s="54">
        <v>26.6</v>
      </c>
      <c r="D43" s="55"/>
    </row>
    <row r="44" spans="1:4" ht="14">
      <c r="A44" s="54">
        <v>46</v>
      </c>
      <c r="B44" s="55"/>
      <c r="C44" s="54">
        <v>18.190000000000001</v>
      </c>
      <c r="D44" s="55"/>
    </row>
    <row r="45" spans="1:4" ht="14">
      <c r="A45" s="54">
        <v>47</v>
      </c>
      <c r="B45" s="55"/>
      <c r="C45" s="54">
        <v>26.67</v>
      </c>
      <c r="D45" s="55"/>
    </row>
    <row r="46" spans="1:4" ht="14">
      <c r="A46" s="54">
        <v>48</v>
      </c>
      <c r="B46" s="55"/>
      <c r="C46" s="54">
        <v>21.54</v>
      </c>
      <c r="D46" s="55"/>
    </row>
    <row r="47" spans="1:4" ht="14">
      <c r="A47" s="54">
        <v>49</v>
      </c>
      <c r="B47" s="55"/>
      <c r="C47" s="54">
        <v>22.89</v>
      </c>
      <c r="D47" s="55"/>
    </row>
    <row r="48" spans="1:4" ht="14">
      <c r="A48" s="54">
        <v>50</v>
      </c>
      <c r="B48" s="55"/>
      <c r="C48" s="54">
        <v>25.42</v>
      </c>
      <c r="D48" s="55"/>
    </row>
    <row r="49" spans="1:4" ht="14">
      <c r="A49" s="54">
        <v>51</v>
      </c>
      <c r="B49" s="55"/>
      <c r="C49" s="54">
        <v>20.75</v>
      </c>
      <c r="D49" s="55"/>
    </row>
    <row r="50" spans="1:4" ht="14">
      <c r="A50" s="54">
        <v>52</v>
      </c>
      <c r="B50" s="55"/>
      <c r="C50" s="54">
        <v>23.34</v>
      </c>
      <c r="D50" s="55"/>
    </row>
    <row r="51" spans="1:4" ht="14">
      <c r="A51" s="54">
        <v>54</v>
      </c>
      <c r="B51" s="55"/>
      <c r="C51" s="54">
        <v>28.33</v>
      </c>
      <c r="D51" s="55"/>
    </row>
    <row r="52" spans="1:4" ht="14">
      <c r="A52" s="54">
        <v>56</v>
      </c>
      <c r="B52" s="55"/>
      <c r="C52" s="54">
        <v>23.16</v>
      </c>
      <c r="D52" s="55"/>
    </row>
    <row r="53" spans="1:4" ht="14">
      <c r="A53" s="54">
        <v>57</v>
      </c>
      <c r="B53" s="55"/>
      <c r="C53" s="54">
        <v>26</v>
      </c>
      <c r="D53" s="55"/>
    </row>
    <row r="54" spans="1:4" ht="14">
      <c r="A54" s="54">
        <v>58</v>
      </c>
      <c r="B54" s="55"/>
      <c r="C54" s="54">
        <v>32.729999999999997</v>
      </c>
      <c r="D54" s="55"/>
    </row>
    <row r="55" spans="1:4" ht="14">
      <c r="A55" s="54">
        <v>59</v>
      </c>
      <c r="B55" s="55"/>
      <c r="C55" s="54">
        <v>21.12</v>
      </c>
      <c r="D55" s="55"/>
    </row>
    <row r="56" spans="1:4" ht="14">
      <c r="A56" s="54">
        <v>60</v>
      </c>
      <c r="B56" s="55"/>
      <c r="C56" s="54" t="s">
        <v>142</v>
      </c>
      <c r="D56" s="55"/>
    </row>
    <row r="57" spans="1:4" ht="14">
      <c r="A57" s="54">
        <v>61</v>
      </c>
      <c r="B57" s="55"/>
      <c r="C57" s="54">
        <v>20.88</v>
      </c>
      <c r="D57" s="55"/>
    </row>
    <row r="58" spans="1:4" ht="14">
      <c r="A58" s="54">
        <v>62</v>
      </c>
      <c r="B58" s="55"/>
      <c r="C58" s="54">
        <v>24.8</v>
      </c>
      <c r="D58" s="55"/>
    </row>
    <row r="59" spans="1:4" ht="14">
      <c r="A59" s="54">
        <v>63</v>
      </c>
      <c r="B59" s="55"/>
      <c r="C59" s="54">
        <v>22.85</v>
      </c>
      <c r="D59" s="55"/>
    </row>
    <row r="60" spans="1:4" ht="14">
      <c r="A60" s="54">
        <v>65</v>
      </c>
      <c r="B60" s="55"/>
      <c r="C60" s="54">
        <v>23.74</v>
      </c>
      <c r="D60" s="55"/>
    </row>
    <row r="61" spans="1:4" ht="14">
      <c r="A61" s="54">
        <v>67</v>
      </c>
      <c r="B61" s="55"/>
      <c r="C61" s="54">
        <v>27.51</v>
      </c>
      <c r="D61" s="55"/>
    </row>
    <row r="62" spans="1:4" ht="14">
      <c r="A62" s="54">
        <v>68</v>
      </c>
      <c r="B62" s="55"/>
      <c r="C62" s="54">
        <v>28.1</v>
      </c>
      <c r="D62" s="55"/>
    </row>
    <row r="63" spans="1:4" ht="14">
      <c r="A63" s="54">
        <v>69</v>
      </c>
      <c r="B63" s="55"/>
      <c r="C63" s="54" t="s">
        <v>130</v>
      </c>
      <c r="D63" s="55"/>
    </row>
    <row r="64" spans="1:4" ht="14">
      <c r="A64" s="54">
        <v>70</v>
      </c>
      <c r="B64" s="55"/>
      <c r="C64" s="54">
        <v>24.84</v>
      </c>
      <c r="D64" s="55"/>
    </row>
    <row r="65" spans="1:4" ht="14">
      <c r="A65" s="54">
        <v>71</v>
      </c>
      <c r="B65" s="55"/>
      <c r="C65" s="54">
        <v>28.07</v>
      </c>
      <c r="D65" s="55"/>
    </row>
    <row r="66" spans="1:4" ht="14">
      <c r="A66" s="54">
        <v>72</v>
      </c>
      <c r="B66" s="55"/>
      <c r="C66" s="54">
        <v>22.98</v>
      </c>
      <c r="D66" s="55"/>
    </row>
    <row r="67" spans="1:4" ht="14">
      <c r="A67" s="54">
        <v>73</v>
      </c>
      <c r="B67" s="55"/>
      <c r="C67" s="54">
        <v>19.23</v>
      </c>
      <c r="D67" s="55"/>
    </row>
    <row r="68" spans="1:4" ht="14">
      <c r="A68" s="54">
        <v>74</v>
      </c>
      <c r="B68" s="55"/>
      <c r="C68" s="54">
        <v>24.87</v>
      </c>
      <c r="D68" s="55"/>
    </row>
    <row r="69" spans="1:4" ht="14">
      <c r="A69" s="54">
        <v>75</v>
      </c>
      <c r="B69" s="55"/>
      <c r="C69" s="54">
        <v>26.36</v>
      </c>
      <c r="D69" s="55"/>
    </row>
    <row r="70" spans="1:4" ht="14">
      <c r="A70" s="54">
        <v>76</v>
      </c>
      <c r="B70" s="55"/>
      <c r="C70" s="54">
        <v>21.47</v>
      </c>
      <c r="D70" s="55"/>
    </row>
    <row r="71" spans="1:4" ht="14">
      <c r="A71" s="54">
        <v>77</v>
      </c>
      <c r="B71" s="55"/>
      <c r="C71" s="54">
        <v>30.69</v>
      </c>
      <c r="D71" s="55"/>
    </row>
    <row r="72" spans="1:4" ht="14">
      <c r="A72" s="54">
        <v>78</v>
      </c>
      <c r="B72" s="55"/>
      <c r="C72" s="54">
        <v>34.94</v>
      </c>
      <c r="D72" s="55"/>
    </row>
    <row r="73" spans="1:4" ht="14">
      <c r="A73" s="54">
        <v>79</v>
      </c>
      <c r="B73" s="55"/>
      <c r="C73" s="54">
        <v>27.06</v>
      </c>
      <c r="D73" s="55"/>
    </row>
    <row r="74" spans="1:4" ht="14">
      <c r="A74" s="54">
        <v>80</v>
      </c>
      <c r="B74" s="55"/>
      <c r="C74" s="54">
        <v>21.43</v>
      </c>
      <c r="D74" s="55"/>
    </row>
    <row r="75" spans="1:4" ht="14">
      <c r="A75" s="54">
        <v>81</v>
      </c>
      <c r="B75" s="55"/>
      <c r="C75" s="54">
        <v>37.94</v>
      </c>
      <c r="D75" s="55"/>
    </row>
    <row r="76" spans="1:4" ht="14">
      <c r="A76" s="54">
        <v>83</v>
      </c>
      <c r="B76" s="55"/>
      <c r="C76" s="54">
        <v>38.31</v>
      </c>
      <c r="D76" s="55"/>
    </row>
    <row r="77" spans="1:4" ht="14">
      <c r="A77" s="54">
        <v>84</v>
      </c>
      <c r="B77" s="55"/>
      <c r="C77" s="54">
        <v>25.72</v>
      </c>
      <c r="D77" s="55"/>
    </row>
    <row r="78" spans="1:4" ht="14">
      <c r="A78" s="54">
        <v>85</v>
      </c>
      <c r="B78" s="55"/>
      <c r="C78" s="54">
        <v>34.74</v>
      </c>
      <c r="D78" s="55"/>
    </row>
    <row r="79" spans="1:4" ht="14">
      <c r="A79" s="54">
        <v>86</v>
      </c>
      <c r="B79" s="55"/>
      <c r="C79" s="54">
        <v>29.03</v>
      </c>
      <c r="D79" s="55"/>
    </row>
    <row r="80" spans="1:4" ht="14">
      <c r="A80" s="54">
        <v>89</v>
      </c>
      <c r="B80" s="55"/>
      <c r="C80" s="54">
        <v>49.28</v>
      </c>
      <c r="D80" s="55"/>
    </row>
    <row r="81" spans="1:4" ht="14">
      <c r="A81" s="54">
        <v>90</v>
      </c>
      <c r="B81" s="55"/>
      <c r="C81" s="54">
        <v>35.11</v>
      </c>
      <c r="D81" s="55"/>
    </row>
    <row r="82" spans="1:4" ht="14">
      <c r="A82" s="54">
        <v>91</v>
      </c>
      <c r="B82" s="55"/>
      <c r="C82" s="54">
        <v>34.590000000000003</v>
      </c>
      <c r="D82" s="55"/>
    </row>
    <row r="83" spans="1:4" ht="14">
      <c r="A83" s="54">
        <v>93</v>
      </c>
      <c r="B83" s="55"/>
      <c r="C83" s="54">
        <v>46.35</v>
      </c>
      <c r="D83" s="55"/>
    </row>
    <row r="84" spans="1:4" ht="14">
      <c r="A84" s="54">
        <v>94</v>
      </c>
      <c r="B84" s="55"/>
      <c r="C84" s="54">
        <v>53.41</v>
      </c>
      <c r="D84" s="55"/>
    </row>
    <row r="85" spans="1:4" ht="14">
      <c r="A85" s="54">
        <v>95</v>
      </c>
      <c r="B85" s="55"/>
      <c r="C85" s="54">
        <v>46.06</v>
      </c>
      <c r="D85" s="55"/>
    </row>
    <row r="86" spans="1:4" ht="14">
      <c r="A86" s="54">
        <v>97</v>
      </c>
      <c r="B86" s="55"/>
      <c r="C86" s="54">
        <v>30.48</v>
      </c>
      <c r="D86" s="55"/>
    </row>
    <row r="87" spans="1:4" ht="14">
      <c r="A87" s="54">
        <v>98</v>
      </c>
      <c r="B87" s="55"/>
      <c r="C87" s="54">
        <v>34.049999999999997</v>
      </c>
      <c r="D87" s="55"/>
    </row>
    <row r="88" spans="1:4" ht="14">
      <c r="A88" s="54">
        <v>99</v>
      </c>
      <c r="B88" s="55"/>
      <c r="C88" s="54">
        <v>23.55</v>
      </c>
      <c r="D88" s="55"/>
    </row>
    <row r="89" spans="1:4" ht="14">
      <c r="A89" s="54">
        <v>100</v>
      </c>
      <c r="B89" s="55"/>
      <c r="C89" s="54" t="s">
        <v>130</v>
      </c>
      <c r="D89" s="55"/>
    </row>
    <row r="90" spans="1:4" ht="14">
      <c r="A90" s="54">
        <v>101</v>
      </c>
      <c r="B90" s="55"/>
      <c r="C90" s="54">
        <v>40.5</v>
      </c>
      <c r="D90" s="55"/>
    </row>
    <row r="91" spans="1:4" ht="14">
      <c r="A91" s="54">
        <v>102</v>
      </c>
      <c r="B91" s="55"/>
      <c r="C91" s="54">
        <v>40.380000000000003</v>
      </c>
      <c r="D91" s="55"/>
    </row>
    <row r="92" spans="1:4" ht="14">
      <c r="A92" s="54">
        <v>103</v>
      </c>
      <c r="B92" s="55"/>
      <c r="C92" s="54">
        <v>34.43</v>
      </c>
      <c r="D92" s="55"/>
    </row>
    <row r="93" spans="1:4" ht="14">
      <c r="A93" s="54">
        <v>104</v>
      </c>
      <c r="B93" s="55"/>
      <c r="C93" s="54">
        <v>30.41</v>
      </c>
      <c r="D93" s="55"/>
    </row>
    <row r="94" spans="1:4" ht="14">
      <c r="A94" s="54">
        <v>105</v>
      </c>
      <c r="B94" s="55"/>
      <c r="C94" s="54">
        <v>25.95</v>
      </c>
      <c r="D94" s="55"/>
    </row>
    <row r="95" spans="1:4" ht="14">
      <c r="A95" s="54">
        <v>106</v>
      </c>
      <c r="B95" s="55"/>
      <c r="C95" s="54">
        <v>27.62</v>
      </c>
      <c r="D95" s="55"/>
    </row>
    <row r="96" spans="1:4" ht="14">
      <c r="A96" s="54">
        <v>107</v>
      </c>
      <c r="B96" s="55"/>
      <c r="C96" s="54">
        <v>27.24</v>
      </c>
      <c r="D96" s="55"/>
    </row>
    <row r="97" spans="1:4" ht="14">
      <c r="A97" s="54">
        <v>108</v>
      </c>
      <c r="B97" s="55"/>
      <c r="C97" s="54">
        <v>31.04</v>
      </c>
      <c r="D97" s="55"/>
    </row>
    <row r="98" spans="1:4" ht="14">
      <c r="A98" s="54">
        <v>109</v>
      </c>
      <c r="B98" s="55"/>
      <c r="C98" s="54">
        <v>25.8</v>
      </c>
      <c r="D98" s="55"/>
    </row>
    <row r="99" spans="1:4" ht="14">
      <c r="A99" s="54">
        <v>110</v>
      </c>
      <c r="B99" s="55"/>
      <c r="C99" s="54">
        <v>39.82</v>
      </c>
      <c r="D99" s="55"/>
    </row>
    <row r="100" spans="1:4" ht="14">
      <c r="A100" s="54">
        <v>111</v>
      </c>
      <c r="B100" s="55"/>
      <c r="C100" s="54">
        <v>26.72</v>
      </c>
      <c r="D100" s="55"/>
    </row>
    <row r="101" spans="1:4" ht="14">
      <c r="A101" s="54">
        <v>112</v>
      </c>
      <c r="B101" s="55"/>
      <c r="C101" s="54">
        <v>35.369999999999997</v>
      </c>
      <c r="D101" s="55"/>
    </row>
    <row r="102" spans="1:4" ht="14">
      <c r="A102" s="54">
        <v>113</v>
      </c>
      <c r="B102" s="55"/>
      <c r="C102" s="54" t="s">
        <v>142</v>
      </c>
      <c r="D102" s="55"/>
    </row>
    <row r="103" spans="1:4" ht="14">
      <c r="A103" s="54">
        <v>115</v>
      </c>
      <c r="B103" s="55"/>
      <c r="C103" s="54">
        <v>33.32</v>
      </c>
      <c r="D103" s="55"/>
    </row>
    <row r="104" spans="1:4" ht="14">
      <c r="A104" s="54">
        <v>118</v>
      </c>
      <c r="B104" s="55"/>
      <c r="C104" s="54">
        <v>29.59</v>
      </c>
      <c r="D104" s="55"/>
    </row>
    <row r="105" spans="1:4" ht="14">
      <c r="A105" s="54">
        <v>120</v>
      </c>
      <c r="B105" s="55"/>
      <c r="C105" s="54">
        <v>32.840000000000003</v>
      </c>
      <c r="D105" s="55"/>
    </row>
    <row r="106" spans="1:4" ht="14">
      <c r="A106" s="54">
        <v>122</v>
      </c>
      <c r="B106" s="55"/>
      <c r="C106" s="54">
        <v>38.93</v>
      </c>
      <c r="D106" s="55"/>
    </row>
    <row r="107" spans="1:4" ht="14">
      <c r="A107" s="54">
        <v>124</v>
      </c>
      <c r="B107" s="55"/>
      <c r="C107" s="54">
        <v>41.45</v>
      </c>
      <c r="D107" s="55"/>
    </row>
    <row r="108" spans="1:4" ht="14">
      <c r="A108" s="54">
        <v>126</v>
      </c>
      <c r="B108" s="55"/>
      <c r="C108" s="54">
        <v>53.42</v>
      </c>
      <c r="D108" s="55"/>
    </row>
    <row r="109" spans="1:4" ht="14">
      <c r="A109" s="54">
        <v>127</v>
      </c>
      <c r="B109" s="55"/>
      <c r="C109" s="54">
        <v>40.06</v>
      </c>
      <c r="D109" s="55"/>
    </row>
    <row r="110" spans="1:4" ht="14">
      <c r="A110" s="54">
        <v>128</v>
      </c>
      <c r="B110" s="55"/>
      <c r="C110" s="54">
        <v>62.49</v>
      </c>
      <c r="D110" s="55"/>
    </row>
    <row r="111" spans="1:4" ht="14">
      <c r="A111" s="54">
        <v>129</v>
      </c>
      <c r="B111" s="55"/>
      <c r="C111" s="54">
        <v>59.8</v>
      </c>
      <c r="D111" s="55"/>
    </row>
    <row r="112" spans="1:4" ht="14">
      <c r="A112" s="54">
        <v>131</v>
      </c>
      <c r="B112" s="55"/>
      <c r="C112" s="54">
        <v>30.51</v>
      </c>
      <c r="D112" s="55"/>
    </row>
    <row r="113" spans="1:4" ht="14">
      <c r="A113" s="54">
        <v>132</v>
      </c>
      <c r="B113" s="55"/>
      <c r="C113" s="54">
        <v>52.44</v>
      </c>
      <c r="D113" s="55"/>
    </row>
    <row r="114" spans="1:4" ht="14">
      <c r="A114" s="54">
        <v>133</v>
      </c>
      <c r="B114" s="55"/>
      <c r="C114" s="54" t="s">
        <v>142</v>
      </c>
      <c r="D114" s="55"/>
    </row>
    <row r="115" spans="1:4" ht="14">
      <c r="A115" s="54">
        <v>135</v>
      </c>
      <c r="B115" s="55"/>
      <c r="C115" s="54">
        <v>29.7</v>
      </c>
      <c r="D115" s="55"/>
    </row>
    <row r="116" spans="1:4" ht="14">
      <c r="A116" s="54">
        <v>136</v>
      </c>
      <c r="B116" s="55"/>
      <c r="C116" s="54">
        <v>47.58</v>
      </c>
      <c r="D116" s="55"/>
    </row>
    <row r="117" spans="1:4" ht="14">
      <c r="A117" s="54">
        <v>138</v>
      </c>
      <c r="B117" s="55"/>
      <c r="C117" s="54">
        <v>48.88</v>
      </c>
      <c r="D117" s="55"/>
    </row>
    <row r="118" spans="1:4" ht="14">
      <c r="A118" s="54">
        <v>140</v>
      </c>
      <c r="B118" s="55"/>
      <c r="C118" s="54">
        <v>37.270000000000003</v>
      </c>
      <c r="D118" s="55"/>
    </row>
    <row r="119" spans="1:4" ht="14">
      <c r="A119" s="54">
        <v>142</v>
      </c>
      <c r="B119" s="55"/>
      <c r="C119" s="54">
        <v>31.03</v>
      </c>
      <c r="D119" s="55"/>
    </row>
    <row r="120" spans="1:4" ht="14">
      <c r="A120" s="54">
        <v>143</v>
      </c>
      <c r="B120" s="55"/>
      <c r="C120" s="54">
        <v>36.25</v>
      </c>
      <c r="D120" s="55"/>
    </row>
    <row r="121" spans="1:4" ht="14">
      <c r="A121" s="54">
        <v>144</v>
      </c>
      <c r="B121" s="55"/>
      <c r="C121" s="54">
        <v>47.77</v>
      </c>
      <c r="D121" s="55"/>
    </row>
    <row r="122" spans="1:4" ht="14">
      <c r="A122" s="54">
        <v>145</v>
      </c>
      <c r="B122" s="55"/>
      <c r="C122" s="54">
        <v>30.67</v>
      </c>
      <c r="D122" s="55"/>
    </row>
    <row r="123" spans="1:4" ht="14">
      <c r="A123" s="54">
        <v>146</v>
      </c>
      <c r="B123" s="55"/>
      <c r="C123" s="54">
        <v>33.36</v>
      </c>
      <c r="D123" s="55"/>
    </row>
    <row r="124" spans="1:4" ht="14">
      <c r="A124" s="54">
        <v>147</v>
      </c>
      <c r="B124" s="55"/>
      <c r="C124" s="54" t="s">
        <v>142</v>
      </c>
      <c r="D124" s="55"/>
    </row>
    <row r="125" spans="1:4" ht="14">
      <c r="A125" s="54">
        <v>148</v>
      </c>
      <c r="B125" s="55"/>
      <c r="C125" s="54">
        <v>30.58</v>
      </c>
      <c r="D125" s="55"/>
    </row>
    <row r="126" spans="1:4" ht="14">
      <c r="A126" s="54">
        <v>149</v>
      </c>
      <c r="B126" s="55"/>
      <c r="C126" s="54">
        <v>27.11</v>
      </c>
      <c r="D126" s="55"/>
    </row>
    <row r="127" spans="1:4" ht="14">
      <c r="A127" s="54">
        <v>150</v>
      </c>
      <c r="B127" s="55"/>
      <c r="C127" s="54">
        <v>32.729999999999997</v>
      </c>
      <c r="D127" s="55"/>
    </row>
    <row r="128" spans="1:4" ht="14">
      <c r="A128" s="54">
        <v>151</v>
      </c>
      <c r="B128" s="55"/>
      <c r="C128" s="54">
        <v>30.89</v>
      </c>
      <c r="D128" s="55"/>
    </row>
    <row r="129" spans="1:4" ht="14">
      <c r="A129" s="54">
        <v>152</v>
      </c>
      <c r="B129" s="55"/>
      <c r="C129" s="54">
        <v>27.99</v>
      </c>
      <c r="D129" s="55"/>
    </row>
    <row r="130" spans="1:4" ht="14">
      <c r="A130" s="54">
        <v>154</v>
      </c>
      <c r="B130" s="55"/>
      <c r="C130" s="54">
        <v>30.03</v>
      </c>
      <c r="D130" s="55"/>
    </row>
    <row r="131" spans="1:4" ht="14">
      <c r="A131" s="54">
        <v>155</v>
      </c>
      <c r="B131" s="55"/>
      <c r="C131" s="54">
        <v>30.11</v>
      </c>
      <c r="D131" s="55"/>
    </row>
    <row r="132" spans="1:4" ht="14">
      <c r="A132" s="54">
        <v>156</v>
      </c>
      <c r="B132" s="55"/>
      <c r="C132" s="54">
        <v>26.32</v>
      </c>
      <c r="D132" s="55"/>
    </row>
    <row r="133" spans="1:4" ht="14">
      <c r="A133" s="54">
        <v>157</v>
      </c>
      <c r="B133" s="55"/>
      <c r="C133" s="54">
        <v>30.63</v>
      </c>
      <c r="D133" s="55"/>
    </row>
    <row r="134" spans="1:4" ht="14">
      <c r="A134" s="54">
        <v>158</v>
      </c>
      <c r="B134" s="55"/>
      <c r="C134" s="54">
        <v>24.5</v>
      </c>
      <c r="D134" s="55"/>
    </row>
    <row r="135" spans="1:4" ht="14">
      <c r="A135" s="54">
        <v>159</v>
      </c>
      <c r="B135" s="55"/>
      <c r="C135" s="54">
        <v>29.5</v>
      </c>
      <c r="D135" s="55"/>
    </row>
    <row r="136" spans="1:4" ht="14">
      <c r="A136" s="54">
        <v>160</v>
      </c>
      <c r="B136" s="55"/>
      <c r="C136" s="54">
        <v>29.57</v>
      </c>
      <c r="D136" s="55"/>
    </row>
    <row r="137" spans="1:4" ht="14">
      <c r="A137" s="54">
        <v>161</v>
      </c>
      <c r="B137" s="55"/>
      <c r="C137" s="54">
        <v>28.47</v>
      </c>
      <c r="D137" s="55"/>
    </row>
    <row r="138" spans="1:4" ht="14">
      <c r="A138" s="54">
        <v>162</v>
      </c>
      <c r="B138" s="55"/>
      <c r="C138" s="54">
        <v>34.64</v>
      </c>
      <c r="D138" s="55"/>
    </row>
    <row r="139" spans="1:4" ht="14">
      <c r="A139" s="54">
        <v>163</v>
      </c>
      <c r="B139" s="55"/>
      <c r="C139" s="54">
        <v>22.91</v>
      </c>
      <c r="D139" s="55"/>
    </row>
    <row r="140" spans="1:4" ht="14">
      <c r="A140" s="54">
        <v>164</v>
      </c>
      <c r="B140" s="55"/>
      <c r="C140" s="54">
        <v>25.19</v>
      </c>
      <c r="D140" s="55"/>
    </row>
    <row r="141" spans="1:4" ht="14">
      <c r="A141" s="54">
        <v>165</v>
      </c>
      <c r="B141" s="55"/>
      <c r="C141" s="54">
        <v>30.7</v>
      </c>
      <c r="D141" s="55"/>
    </row>
    <row r="142" spans="1:4" ht="14">
      <c r="A142" s="54">
        <v>166</v>
      </c>
      <c r="B142" s="55"/>
      <c r="C142" s="54">
        <v>26.6</v>
      </c>
      <c r="D142" s="55"/>
    </row>
    <row r="143" spans="1:4" ht="14">
      <c r="A143" s="54">
        <v>168</v>
      </c>
      <c r="B143" s="55"/>
      <c r="C143" s="54">
        <v>29.51</v>
      </c>
      <c r="D143" s="55"/>
    </row>
    <row r="144" spans="1:4" ht="14">
      <c r="A144" s="54">
        <v>169</v>
      </c>
      <c r="B144" s="55"/>
      <c r="C144" s="54">
        <v>29.99</v>
      </c>
      <c r="D144" s="55"/>
    </row>
    <row r="145" spans="1:4" ht="14">
      <c r="A145" s="54">
        <v>170</v>
      </c>
      <c r="B145" s="55"/>
      <c r="C145" s="54">
        <v>27.33</v>
      </c>
      <c r="D145" s="55"/>
    </row>
    <row r="146" spans="1:4" ht="14">
      <c r="A146" s="54">
        <v>171</v>
      </c>
      <c r="B146" s="55"/>
      <c r="C146" s="54">
        <v>27.52</v>
      </c>
      <c r="D146" s="55"/>
    </row>
    <row r="147" spans="1:4" ht="14">
      <c r="A147" s="54">
        <v>173</v>
      </c>
      <c r="B147" s="55"/>
      <c r="C147" s="54">
        <v>36.049999999999997</v>
      </c>
      <c r="D147" s="55"/>
    </row>
    <row r="148" spans="1:4" ht="14">
      <c r="A148" s="54">
        <v>174</v>
      </c>
      <c r="B148" s="55"/>
      <c r="C148" s="54">
        <v>37.11</v>
      </c>
      <c r="D148" s="55"/>
    </row>
    <row r="149" spans="1:4" ht="14">
      <c r="A149" s="54">
        <v>175</v>
      </c>
      <c r="B149" s="55"/>
      <c r="C149" s="54">
        <v>28.24</v>
      </c>
      <c r="D149" s="55"/>
    </row>
    <row r="150" spans="1:4" ht="14">
      <c r="A150" s="54">
        <v>177</v>
      </c>
      <c r="B150" s="55"/>
      <c r="C150" s="54">
        <v>26.57</v>
      </c>
      <c r="D150" s="55"/>
    </row>
    <row r="151" spans="1:4" ht="14">
      <c r="A151" s="54">
        <v>178</v>
      </c>
      <c r="B151" s="55"/>
      <c r="C151" s="54">
        <v>38.32</v>
      </c>
      <c r="D151" s="55"/>
    </row>
    <row r="152" spans="1:4" ht="14">
      <c r="A152" s="54">
        <v>179</v>
      </c>
      <c r="B152" s="55"/>
      <c r="C152" s="54">
        <v>23.33</v>
      </c>
      <c r="D152" s="55"/>
    </row>
    <row r="153" spans="1:4" ht="14">
      <c r="A153" s="54">
        <v>180</v>
      </c>
      <c r="B153" s="55"/>
      <c r="C153" s="54">
        <v>33.409999999999997</v>
      </c>
      <c r="D153" s="55"/>
    </row>
    <row r="154" spans="1:4" ht="14">
      <c r="A154" s="54">
        <v>182</v>
      </c>
      <c r="B154" s="55"/>
      <c r="C154" s="54">
        <v>27.98</v>
      </c>
      <c r="D154" s="55"/>
    </row>
    <row r="155" spans="1:4" ht="14">
      <c r="A155" s="54">
        <v>184</v>
      </c>
      <c r="B155" s="55"/>
      <c r="C155" s="54">
        <v>32.32</v>
      </c>
      <c r="D155" s="55"/>
    </row>
    <row r="156" spans="1:4" ht="14">
      <c r="A156" s="54">
        <v>186</v>
      </c>
      <c r="B156" s="55"/>
      <c r="C156" s="54">
        <v>31.62</v>
      </c>
      <c r="D156" s="55"/>
    </row>
    <row r="157" spans="1:4" ht="14">
      <c r="A157" s="54">
        <v>187</v>
      </c>
      <c r="B157" s="55"/>
      <c r="C157" s="54">
        <v>74.569999999999993</v>
      </c>
      <c r="D157" s="55"/>
    </row>
    <row r="158" spans="1:4" ht="14">
      <c r="A158" s="54">
        <v>188</v>
      </c>
      <c r="B158" s="55"/>
      <c r="C158" s="54">
        <v>26.63</v>
      </c>
      <c r="D158" s="55"/>
    </row>
    <row r="159" spans="1:4" ht="14">
      <c r="A159" s="54">
        <v>190</v>
      </c>
      <c r="B159" s="55"/>
      <c r="C159" s="54">
        <v>49.14</v>
      </c>
      <c r="D159" s="55"/>
    </row>
    <row r="160" spans="1:4" ht="14">
      <c r="A160" s="54">
        <v>192</v>
      </c>
      <c r="B160" s="55"/>
      <c r="C160" s="54">
        <v>34.57</v>
      </c>
      <c r="D160" s="55"/>
    </row>
    <row r="161" spans="1:4" ht="14">
      <c r="A161" s="54">
        <v>195</v>
      </c>
      <c r="B161" s="55"/>
      <c r="C161" s="54">
        <v>45.7</v>
      </c>
      <c r="D161" s="55"/>
    </row>
    <row r="162" spans="1:4" ht="14">
      <c r="A162" s="54">
        <v>196</v>
      </c>
      <c r="B162" s="55"/>
      <c r="C162" s="54">
        <v>55.76</v>
      </c>
      <c r="D162" s="55"/>
    </row>
    <row r="163" spans="1:4" ht="14">
      <c r="A163" s="54">
        <v>197</v>
      </c>
      <c r="B163" s="55"/>
      <c r="C163" s="54">
        <v>37.74</v>
      </c>
      <c r="D163" s="55"/>
    </row>
    <row r="164" spans="1:4" ht="14">
      <c r="A164" s="54">
        <v>200</v>
      </c>
      <c r="B164" s="55"/>
      <c r="C164" s="54">
        <v>54.31</v>
      </c>
      <c r="D164" s="55"/>
    </row>
    <row r="165" spans="1:4" ht="14">
      <c r="A165" s="54">
        <v>201</v>
      </c>
      <c r="B165" s="55"/>
      <c r="C165" s="54">
        <v>33.659999999999997</v>
      </c>
      <c r="D165" s="55"/>
    </row>
    <row r="166" spans="1:4" ht="14">
      <c r="A166" s="54">
        <v>202</v>
      </c>
      <c r="B166" s="55"/>
      <c r="C166" s="54">
        <v>57.67</v>
      </c>
      <c r="D166" s="55"/>
    </row>
    <row r="167" spans="1:4" ht="14">
      <c r="A167" s="54">
        <v>204</v>
      </c>
      <c r="B167" s="55"/>
      <c r="C167" s="54">
        <v>31.53</v>
      </c>
      <c r="D167" s="55"/>
    </row>
    <row r="168" spans="1:4" ht="14">
      <c r="A168" s="54">
        <v>205</v>
      </c>
      <c r="B168" s="55"/>
      <c r="C168" s="54">
        <v>33.07</v>
      </c>
      <c r="D168" s="55"/>
    </row>
    <row r="169" spans="1:4" ht="14">
      <c r="A169" s="54">
        <v>206</v>
      </c>
      <c r="B169" s="55"/>
      <c r="C169" s="54">
        <v>34.4</v>
      </c>
      <c r="D169" s="55"/>
    </row>
    <row r="170" spans="1:4" ht="14">
      <c r="A170" s="54">
        <v>207</v>
      </c>
      <c r="B170" s="55"/>
      <c r="C170" s="54" t="s">
        <v>142</v>
      </c>
      <c r="D170" s="55"/>
    </row>
    <row r="171" spans="1:4" ht="14">
      <c r="A171" s="54">
        <v>209</v>
      </c>
      <c r="B171" s="55"/>
      <c r="C171" s="54">
        <v>28.67</v>
      </c>
      <c r="D171" s="55"/>
    </row>
    <row r="172" spans="1:4" ht="14">
      <c r="A172" s="54">
        <v>210</v>
      </c>
      <c r="B172" s="55"/>
      <c r="C172" s="54">
        <v>33.119999999999997</v>
      </c>
      <c r="D172" s="55"/>
    </row>
    <row r="173" spans="1:4" ht="14">
      <c r="A173" s="54">
        <v>212</v>
      </c>
      <c r="B173" s="55"/>
      <c r="C173" s="54">
        <v>29.53</v>
      </c>
      <c r="D173" s="55"/>
    </row>
    <row r="174" spans="1:4" ht="14">
      <c r="A174" s="54">
        <v>214</v>
      </c>
      <c r="B174" s="55"/>
      <c r="C174" s="54">
        <v>44.32</v>
      </c>
      <c r="D174" s="55"/>
    </row>
    <row r="175" spans="1:4" ht="14">
      <c r="A175" s="54">
        <v>217</v>
      </c>
      <c r="B175" s="55"/>
      <c r="C175" s="54">
        <v>56.56</v>
      </c>
      <c r="D175" s="55"/>
    </row>
    <row r="176" spans="1:4" ht="14">
      <c r="A176" s="54">
        <v>219</v>
      </c>
      <c r="B176" s="55"/>
      <c r="C176" s="54">
        <v>22.85</v>
      </c>
      <c r="D176" s="55"/>
    </row>
  </sheetData>
  <sortState ref="A1:B165">
    <sortCondition ref="A1:A165"/>
  </sortState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Final individual result (print)</vt:lpstr>
      <vt:lpstr>Final individual results</vt:lpstr>
      <vt:lpstr>Final group results</vt:lpstr>
      <vt:lpstr>Group results</vt:lpstr>
      <vt:lpstr>Individual results</vt:lpstr>
      <vt:lpstr>TDC DATA RED</vt:lpstr>
      <vt:lpstr>TDC DATA BLUE</vt:lpstr>
    </vt:vector>
  </TitlesOfParts>
  <Company>Kosciusko Thredbo Pty Ltd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 Department</dc:creator>
  <cp:lastModifiedBy>Christopher Chow</cp:lastModifiedBy>
  <cp:lastPrinted>2016-07-30T09:41:19Z</cp:lastPrinted>
  <dcterms:created xsi:type="dcterms:W3CDTF">2012-07-12T22:24:07Z</dcterms:created>
  <dcterms:modified xsi:type="dcterms:W3CDTF">2016-08-26T06:39:54Z</dcterms:modified>
</cp:coreProperties>
</file>